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hartsheets/sheet1.xml" ContentType="application/vnd.openxmlformats-officedocument.spreadsheetml.chart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chartsheets/sheet2.xml" ContentType="application/vnd.openxmlformats-officedocument.spreadsheetml.chart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drawings/drawing2.xml" ContentType="application/vnd.openxmlformats-officedocument.drawingml.chartshap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00" yWindow="65431" windowWidth="7035" windowHeight="4710" firstSheet="1" activeTab="4"/>
  </bookViews>
  <sheets>
    <sheet name="Personanfreizügigkeit" sheetId="1" r:id="rId1"/>
    <sheet name="Diagramm U_B" sheetId="2" r:id="rId2"/>
    <sheet name="Urne-Brief" sheetId="3" r:id="rId3"/>
    <sheet name="Reduktion RR" sheetId="4" r:id="rId4"/>
    <sheet name="Diagramm SVP" sheetId="5" r:id="rId5"/>
    <sheet name="Diagramm RR" sheetId="6" r:id="rId6"/>
  </sheets>
  <definedNames/>
  <calcPr fullCalcOnLoad="1"/>
</workbook>
</file>

<file path=xl/sharedStrings.xml><?xml version="1.0" encoding="utf-8"?>
<sst xmlns="http://schemas.openxmlformats.org/spreadsheetml/2006/main" count="121" uniqueCount="38">
  <si>
    <t>Stimmbe-</t>
  </si>
  <si>
    <t>Eingelangte</t>
  </si>
  <si>
    <t>Ausser Betracht</t>
  </si>
  <si>
    <t>In Betracht</t>
  </si>
  <si>
    <t>JA-</t>
  </si>
  <si>
    <t>NEIN-</t>
  </si>
  <si>
    <t>rechtigte</t>
  </si>
  <si>
    <t>Stimmzettel</t>
  </si>
  <si>
    <t>fallende Stimmzettel</t>
  </si>
  <si>
    <t xml:space="preserve">fallende </t>
  </si>
  <si>
    <t>Stimmen</t>
  </si>
  <si>
    <t>teiligung</t>
  </si>
  <si>
    <t>in %</t>
  </si>
  <si>
    <t>leer</t>
  </si>
  <si>
    <t>ungültig</t>
  </si>
  <si>
    <t>Beckenried</t>
  </si>
  <si>
    <t>Buochs</t>
  </si>
  <si>
    <t>Dallenwil</t>
  </si>
  <si>
    <t>Emmetten</t>
  </si>
  <si>
    <t>Ennetbürgen</t>
  </si>
  <si>
    <t>Ennetmoos</t>
  </si>
  <si>
    <t>Hergiswil</t>
  </si>
  <si>
    <t>Oberdorf</t>
  </si>
  <si>
    <t>Stans</t>
  </si>
  <si>
    <t>Stansstad</t>
  </si>
  <si>
    <t>Wolfenschiessen</t>
  </si>
  <si>
    <t>TOTAL</t>
  </si>
  <si>
    <r>
      <t>IN PROZENT</t>
    </r>
    <r>
      <rPr>
        <sz val="12"/>
        <rFont val="Arial"/>
        <family val="2"/>
      </rPr>
      <t>:</t>
    </r>
  </si>
  <si>
    <t>EIDGENÖSSISCHE VOLKSABSTIMMUNG VOM  25. SEPTEMBER 2005</t>
  </si>
  <si>
    <t>neuen EU-Mitgliedländer und über die Revision der flankierenden Massnahmen</t>
  </si>
  <si>
    <t>Bundesbeschluss vom 17. Dezember 2004 über die Ausdehung des Personenfreizügigkeitsabkommens auf die</t>
  </si>
  <si>
    <t>KANTONALE VOLKSABSTIMMUNG VOM  25. SEPTEMBER 2005</t>
  </si>
  <si>
    <t>des Regierungsrates (Reduktion von sieben auf fünf Mitglieder)</t>
  </si>
  <si>
    <t>Volksinitiative der SVP Nidwalden auf Änderung der Kantonsverfassung betreffend die Zusammensetzung</t>
  </si>
  <si>
    <t>Urne</t>
  </si>
  <si>
    <t>Brief</t>
  </si>
  <si>
    <t xml:space="preserve">Stimmbeteiligung: NW 55.91 % </t>
  </si>
  <si>
    <t>Stimmbeteiligung: CH  53.65 %</t>
  </si>
</sst>
</file>

<file path=xl/styles.xml><?xml version="1.0" encoding="utf-8"?>
<styleSheet xmlns="http://schemas.openxmlformats.org/spreadsheetml/2006/main">
  <numFmts count="16">
    <numFmt numFmtId="5" formatCode="&quot;SFr.&quot;\ #,##0;&quot;SFr.&quot;\ \-#,##0"/>
    <numFmt numFmtId="6" formatCode="&quot;SFr.&quot;\ #,##0;[Red]&quot;SFr.&quot;\ \-#,##0"/>
    <numFmt numFmtId="7" formatCode="&quot;SFr.&quot;\ #,##0.00;&quot;SFr.&quot;\ \-#,##0.00"/>
    <numFmt numFmtId="8" formatCode="&quot;SFr.&quot;\ #,##0.00;[Red]&quot;SFr.&quot;\ \-#,##0.00"/>
    <numFmt numFmtId="42" formatCode="_ &quot;SFr.&quot;\ * #,##0_ ;_ &quot;SFr.&quot;\ * \-#,##0_ ;_ &quot;SFr.&quot;\ * &quot;-&quot;_ ;_ @_ "/>
    <numFmt numFmtId="41" formatCode="_ * #,##0_ ;_ * \-#,##0_ ;_ * &quot;-&quot;_ ;_ @_ "/>
    <numFmt numFmtId="44" formatCode="_ &quot;SFr.&quot;\ * #,##0.00_ ;_ &quot;SFr.&quot;\ * \-#,##0.00_ ;_ &quot;SFr.&quot;\ * &quot;-&quot;??_ ;_ @_ "/>
    <numFmt numFmtId="43" formatCode="_ * #,##0.00_ ;_ * \-#,##0.00_ ;_ * &quot;-&quot;??_ ;_ @_ "/>
    <numFmt numFmtId="164" formatCode="&quot;CHF&quot;\ #,##0;&quot;CHF&quot;\ \-#,##0"/>
    <numFmt numFmtId="165" formatCode="&quot;CHF&quot;\ #,##0;[Red]&quot;CHF&quot;\ \-#,##0"/>
    <numFmt numFmtId="166" formatCode="&quot;CHF&quot;\ #,##0.00;&quot;CHF&quot;\ \-#,##0.00"/>
    <numFmt numFmtId="167" formatCode="&quot;CHF&quot;\ #,##0.00;[Red]&quot;CHF&quot;\ \-#,##0.00"/>
    <numFmt numFmtId="168" formatCode="_ &quot;CHF&quot;\ * #,##0_ ;_ &quot;CHF&quot;\ * \-#,##0_ ;_ &quot;CHF&quot;\ * &quot;-&quot;_ ;_ @_ "/>
    <numFmt numFmtId="169" formatCode="_ &quot;CHF&quot;\ * #,##0.00_ ;_ &quot;CHF&quot;\ * \-#,##0.00_ ;_ &quot;CHF&quot;\ * &quot;-&quot;??_ ;_ @_ "/>
    <numFmt numFmtId="170" formatCode="d/\ mmmm\ yyyy"/>
    <numFmt numFmtId="171" formatCode="0.0"/>
  </numFmts>
  <fonts count="6">
    <font>
      <sz val="10"/>
      <name val="Arial"/>
      <family val="0"/>
    </font>
    <font>
      <b/>
      <sz val="12"/>
      <name val="Arial"/>
      <family val="2"/>
    </font>
    <font>
      <sz val="12"/>
      <name val="Arial"/>
      <family val="2"/>
    </font>
    <font>
      <b/>
      <sz val="10"/>
      <name val="Arial"/>
      <family val="2"/>
    </font>
    <font>
      <b/>
      <sz val="14"/>
      <name val="Arial"/>
      <family val="2"/>
    </font>
    <font>
      <b/>
      <sz val="10"/>
      <color indexed="9"/>
      <name val="Arial"/>
      <family val="2"/>
    </font>
  </fonts>
  <fills count="2">
    <fill>
      <patternFill/>
    </fill>
    <fill>
      <patternFill patternType="gray125"/>
    </fill>
  </fills>
  <borders count="12">
    <border>
      <left/>
      <right/>
      <top/>
      <bottom/>
      <diagonal/>
    </border>
    <border>
      <left style="medium"/>
      <right style="medium"/>
      <top style="medium"/>
      <bottom>
        <color indexed="63"/>
      </bottom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medium"/>
      <top>
        <color indexed="63"/>
      </top>
      <bottom style="medium"/>
    </border>
    <border>
      <left style="medium"/>
      <right>
        <color indexed="63"/>
      </right>
      <top>
        <color indexed="63"/>
      </top>
      <bottom style="medium"/>
    </border>
    <border>
      <left style="thin"/>
      <right>
        <color indexed="63"/>
      </right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43">
    <xf numFmtId="0" fontId="0" fillId="0" borderId="0" xfId="0" applyAlignment="1">
      <alignment/>
    </xf>
    <xf numFmtId="0" fontId="1" fillId="0" borderId="0" xfId="0" applyFont="1" applyAlignment="1">
      <alignment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/>
    </xf>
    <xf numFmtId="0" fontId="0" fillId="0" borderId="4" xfId="0" applyBorder="1" applyAlignment="1">
      <alignment/>
    </xf>
    <xf numFmtId="0" fontId="0" fillId="0" borderId="5" xfId="0" applyBorder="1" applyAlignment="1">
      <alignment/>
    </xf>
    <xf numFmtId="0" fontId="0" fillId="0" borderId="6" xfId="0" applyBorder="1" applyAlignment="1">
      <alignment/>
    </xf>
    <xf numFmtId="0" fontId="3" fillId="0" borderId="4" xfId="0" applyFont="1" applyBorder="1" applyAlignment="1">
      <alignment/>
    </xf>
    <xf numFmtId="0" fontId="2" fillId="0" borderId="7" xfId="0" applyFont="1" applyBorder="1" applyAlignment="1">
      <alignment/>
    </xf>
    <xf numFmtId="3" fontId="2" fillId="0" borderId="7" xfId="0" applyNumberFormat="1" applyFont="1" applyBorder="1" applyAlignment="1">
      <alignment/>
    </xf>
    <xf numFmtId="0" fontId="1" fillId="0" borderId="7" xfId="0" applyFont="1" applyBorder="1" applyAlignment="1">
      <alignment/>
    </xf>
    <xf numFmtId="10" fontId="2" fillId="0" borderId="7" xfId="0" applyNumberFormat="1" applyFont="1" applyBorder="1" applyAlignment="1">
      <alignment/>
    </xf>
    <xf numFmtId="3" fontId="1" fillId="0" borderId="7" xfId="0" applyNumberFormat="1" applyFont="1" applyBorder="1" applyAlignment="1">
      <alignment/>
    </xf>
    <xf numFmtId="0" fontId="2" fillId="0" borderId="0" xfId="0" applyFont="1" applyAlignment="1">
      <alignment/>
    </xf>
    <xf numFmtId="0" fontId="0" fillId="0" borderId="7" xfId="0" applyFont="1" applyBorder="1" applyAlignment="1">
      <alignment/>
    </xf>
    <xf numFmtId="2" fontId="1" fillId="0" borderId="7" xfId="0" applyNumberFormat="1" applyFont="1" applyBorder="1" applyAlignment="1">
      <alignment/>
    </xf>
    <xf numFmtId="3" fontId="2" fillId="0" borderId="8" xfId="0" applyNumberFormat="1" applyFont="1" applyBorder="1" applyAlignment="1">
      <alignment/>
    </xf>
    <xf numFmtId="0" fontId="0" fillId="0" borderId="9" xfId="0" applyBorder="1" applyAlignment="1">
      <alignment/>
    </xf>
    <xf numFmtId="0" fontId="2" fillId="0" borderId="8" xfId="0" applyFont="1" applyBorder="1" applyAlignment="1">
      <alignment/>
    </xf>
    <xf numFmtId="0" fontId="0" fillId="0" borderId="10" xfId="0" applyBorder="1" applyAlignment="1">
      <alignment/>
    </xf>
    <xf numFmtId="0" fontId="1" fillId="0" borderId="8" xfId="0" applyFont="1" applyBorder="1" applyAlignment="1">
      <alignment/>
    </xf>
    <xf numFmtId="0" fontId="3" fillId="0" borderId="9" xfId="0" applyFont="1" applyBorder="1" applyAlignment="1">
      <alignment/>
    </xf>
    <xf numFmtId="3" fontId="1" fillId="0" borderId="8" xfId="0" applyNumberFormat="1" applyFont="1" applyBorder="1" applyAlignment="1">
      <alignment/>
    </xf>
    <xf numFmtId="10" fontId="2" fillId="0" borderId="8" xfId="0" applyNumberFormat="1" applyFont="1" applyBorder="1" applyAlignment="1">
      <alignment/>
    </xf>
    <xf numFmtId="0" fontId="3" fillId="0" borderId="1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2" fillId="0" borderId="11" xfId="0" applyFont="1" applyBorder="1" applyAlignment="1">
      <alignment/>
    </xf>
    <xf numFmtId="0" fontId="0" fillId="0" borderId="0" xfId="0" applyBorder="1" applyAlignment="1">
      <alignment/>
    </xf>
    <xf numFmtId="0" fontId="3" fillId="0" borderId="0" xfId="0" applyFont="1" applyBorder="1" applyAlignment="1">
      <alignment horizontal="center"/>
    </xf>
    <xf numFmtId="0" fontId="3" fillId="0" borderId="0" xfId="0" applyFont="1" applyBorder="1" applyAlignment="1">
      <alignment/>
    </xf>
    <xf numFmtId="3" fontId="2" fillId="0" borderId="0" xfId="0" applyNumberFormat="1" applyFont="1" applyBorder="1" applyAlignment="1">
      <alignment/>
    </xf>
    <xf numFmtId="0" fontId="2" fillId="0" borderId="0" xfId="0" applyFont="1" applyBorder="1" applyAlignment="1">
      <alignment/>
    </xf>
    <xf numFmtId="0" fontId="1" fillId="0" borderId="0" xfId="0" applyFont="1" applyBorder="1" applyAlignment="1">
      <alignment/>
    </xf>
    <xf numFmtId="3" fontId="1" fillId="0" borderId="0" xfId="0" applyNumberFormat="1" applyFont="1" applyBorder="1" applyAlignment="1">
      <alignment/>
    </xf>
    <xf numFmtId="10" fontId="2" fillId="0" borderId="0" xfId="0" applyNumberFormat="1" applyFont="1" applyBorder="1" applyAlignment="1">
      <alignment/>
    </xf>
    <xf numFmtId="0" fontId="0" fillId="0" borderId="0" xfId="0" applyFont="1" applyBorder="1" applyAlignment="1">
      <alignment/>
    </xf>
    <xf numFmtId="2" fontId="1" fillId="0" borderId="0" xfId="0" applyNumberFormat="1" applyFont="1" applyBorder="1" applyAlignment="1">
      <alignment/>
    </xf>
    <xf numFmtId="0" fontId="1" fillId="0" borderId="0" xfId="0" applyFont="1" applyBorder="1" applyAlignment="1">
      <alignment horizontal="center"/>
    </xf>
    <xf numFmtId="0" fontId="2" fillId="0" borderId="0" xfId="0" applyFont="1" applyAlignment="1">
      <alignment horizontal="left"/>
    </xf>
    <xf numFmtId="0" fontId="1" fillId="0" borderId="0" xfId="0" applyFont="1" applyAlignment="1">
      <alignment/>
    </xf>
    <xf numFmtId="171" fontId="2" fillId="0" borderId="7" xfId="0" applyNumberFormat="1" applyFont="1" applyBorder="1" applyAlignment="1">
      <alignment horizontal="center"/>
    </xf>
    <xf numFmtId="0" fontId="0" fillId="0" borderId="0" xfId="0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chartsheet" Target="chartsheets/sheet1.xml" /><Relationship Id="rId3" Type="http://schemas.openxmlformats.org/officeDocument/2006/relationships/worksheet" Target="worksheets/sheet2.xml" /><Relationship Id="rId4" Type="http://schemas.openxmlformats.org/officeDocument/2006/relationships/worksheet" Target="worksheets/sheet3.xml" /><Relationship Id="rId5" Type="http://schemas.openxmlformats.org/officeDocument/2006/relationships/chartsheet" Target="chartsheets/sheet2.xml" /><Relationship Id="rId6" Type="http://schemas.openxmlformats.org/officeDocument/2006/relationships/worksheet" Target="worksheets/sheet4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charts/_rels/chart2.xml.rels><?xml version="1.0" encoding="utf-8" standalone="yes"?><Relationships xmlns="http://schemas.openxmlformats.org/package/2006/relationships"><Relationship Id="rId1" Type="http://schemas.openxmlformats.org/officeDocument/2006/relationships/chartUserShapes" Target="../drawings/drawing2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1125"/>
          <c:y val="0.018"/>
          <c:w val="0.923"/>
          <c:h val="0.964"/>
        </c:manualLayout>
      </c:layout>
      <c:barChart>
        <c:barDir val="col"/>
        <c:grouping val="clustered"/>
        <c:varyColors val="0"/>
        <c:ser>
          <c:idx val="0"/>
          <c:order val="0"/>
          <c:tx>
            <c:strRef>
              <c:f>'Urne-Brief'!$B$10</c:f>
              <c:strCache>
                <c:ptCount val="1"/>
                <c:pt idx="0">
                  <c:v>Urne</c:v>
                </c:pt>
              </c:strCache>
            </c:strRef>
          </c:tx>
          <c:spPr>
            <a:solidFill>
              <a:srgbClr val="FFFF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txPr>
              <a:bodyPr vert="horz" rot="-5400000" anchor="ctr"/>
              <a:lstStyle/>
              <a:p>
                <a:pPr algn="ctr">
                  <a:defRPr lang="en-US" cap="none" sz="1000" b="0" i="0" u="none" baseline="0">
                    <a:latin typeface="Arial"/>
                    <a:ea typeface="Arial"/>
                    <a:cs typeface="Arial"/>
                  </a:defRPr>
                </a:pPr>
              </a:p>
            </c:txPr>
            <c:dLblPos val="outEnd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'Urne-Brief'!$A$11:$A$23</c:f>
              <c:strCache>
                <c:ptCount val="13"/>
                <c:pt idx="0">
                  <c:v>Beckenried</c:v>
                </c:pt>
                <c:pt idx="1">
                  <c:v>Buochs</c:v>
                </c:pt>
                <c:pt idx="2">
                  <c:v>Dallenwil</c:v>
                </c:pt>
                <c:pt idx="3">
                  <c:v>Emmetten</c:v>
                </c:pt>
                <c:pt idx="4">
                  <c:v>Ennetbürgen</c:v>
                </c:pt>
                <c:pt idx="5">
                  <c:v>Ennetmoos</c:v>
                </c:pt>
                <c:pt idx="6">
                  <c:v>Hergiswil</c:v>
                </c:pt>
                <c:pt idx="7">
                  <c:v>Oberdorf</c:v>
                </c:pt>
                <c:pt idx="8">
                  <c:v>Stans</c:v>
                </c:pt>
                <c:pt idx="9">
                  <c:v>Stansstad</c:v>
                </c:pt>
                <c:pt idx="10">
                  <c:v>Wolfenschiessen</c:v>
                </c:pt>
                <c:pt idx="12">
                  <c:v>TOTAL</c:v>
                </c:pt>
              </c:strCache>
            </c:strRef>
          </c:cat>
          <c:val>
            <c:numRef>
              <c:f>'Urne-Brief'!$B$11:$B$23</c:f>
              <c:numCache>
                <c:ptCount val="13"/>
                <c:pt idx="0">
                  <c:v>13.400000000000006</c:v>
                </c:pt>
                <c:pt idx="1">
                  <c:v>8</c:v>
                </c:pt>
                <c:pt idx="2">
                  <c:v>9</c:v>
                </c:pt>
                <c:pt idx="3">
                  <c:v>13.099999999999994</c:v>
                </c:pt>
                <c:pt idx="4">
                  <c:v>8.299999999999997</c:v>
                </c:pt>
                <c:pt idx="5">
                  <c:v>6.5</c:v>
                </c:pt>
                <c:pt idx="6">
                  <c:v>4.799999999999997</c:v>
                </c:pt>
                <c:pt idx="7">
                  <c:v>10.200000000000003</c:v>
                </c:pt>
                <c:pt idx="8">
                  <c:v>6.099999999999994</c:v>
                </c:pt>
                <c:pt idx="9">
                  <c:v>10.099999999999994</c:v>
                </c:pt>
                <c:pt idx="10">
                  <c:v>17</c:v>
                </c:pt>
                <c:pt idx="12">
                  <c:v>9.68</c:v>
                </c:pt>
              </c:numCache>
            </c:numRef>
          </c:val>
        </c:ser>
        <c:ser>
          <c:idx val="1"/>
          <c:order val="1"/>
          <c:tx>
            <c:strRef>
              <c:f>'Urne-Brief'!$C$10</c:f>
              <c:strCache>
                <c:ptCount val="1"/>
                <c:pt idx="0">
                  <c:v>Brief</c:v>
                </c:pt>
              </c:strCache>
            </c:strRef>
          </c:tx>
          <c:spPr>
            <a:solidFill>
              <a:srgbClr val="FF0000"/>
            </a:solidFill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dLbls>
            <c:numFmt formatCode="General" sourceLinked="1"/>
            <c:showLegendKey val="0"/>
            <c:showVal val="1"/>
            <c:showBubbleSize val="0"/>
            <c:showCatName val="0"/>
            <c:showSerName val="0"/>
            <c:showPercent val="0"/>
          </c:dLbls>
          <c:cat>
            <c:strRef>
              <c:f>'Urne-Brief'!$A$11:$A$23</c:f>
              <c:strCache>
                <c:ptCount val="13"/>
                <c:pt idx="0">
                  <c:v>Beckenried</c:v>
                </c:pt>
                <c:pt idx="1">
                  <c:v>Buochs</c:v>
                </c:pt>
                <c:pt idx="2">
                  <c:v>Dallenwil</c:v>
                </c:pt>
                <c:pt idx="3">
                  <c:v>Emmetten</c:v>
                </c:pt>
                <c:pt idx="4">
                  <c:v>Ennetbürgen</c:v>
                </c:pt>
                <c:pt idx="5">
                  <c:v>Ennetmoos</c:v>
                </c:pt>
                <c:pt idx="6">
                  <c:v>Hergiswil</c:v>
                </c:pt>
                <c:pt idx="7">
                  <c:v>Oberdorf</c:v>
                </c:pt>
                <c:pt idx="8">
                  <c:v>Stans</c:v>
                </c:pt>
                <c:pt idx="9">
                  <c:v>Stansstad</c:v>
                </c:pt>
                <c:pt idx="10">
                  <c:v>Wolfenschiessen</c:v>
                </c:pt>
                <c:pt idx="12">
                  <c:v>TOTAL</c:v>
                </c:pt>
              </c:strCache>
            </c:strRef>
          </c:cat>
          <c:val>
            <c:numRef>
              <c:f>'Urne-Brief'!$C$11:$C$23</c:f>
              <c:numCache>
                <c:ptCount val="13"/>
                <c:pt idx="0">
                  <c:v>86.6</c:v>
                </c:pt>
                <c:pt idx="1">
                  <c:v>92</c:v>
                </c:pt>
                <c:pt idx="2">
                  <c:v>91</c:v>
                </c:pt>
                <c:pt idx="3">
                  <c:v>86.9</c:v>
                </c:pt>
                <c:pt idx="4">
                  <c:v>91.7</c:v>
                </c:pt>
                <c:pt idx="5">
                  <c:v>93.5</c:v>
                </c:pt>
                <c:pt idx="6">
                  <c:v>95.2</c:v>
                </c:pt>
                <c:pt idx="7">
                  <c:v>89.8</c:v>
                </c:pt>
                <c:pt idx="8">
                  <c:v>93.9</c:v>
                </c:pt>
                <c:pt idx="9">
                  <c:v>89.9</c:v>
                </c:pt>
                <c:pt idx="10">
                  <c:v>83</c:v>
                </c:pt>
                <c:pt idx="12">
                  <c:v>90.3</c:v>
                </c:pt>
              </c:numCache>
            </c:numRef>
          </c:val>
        </c:ser>
        <c:axId val="35892231"/>
        <c:axId val="54594624"/>
      </c:barChart>
      <c:catAx>
        <c:axId val="35892231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54594624"/>
        <c:crosses val="autoZero"/>
        <c:auto val="1"/>
        <c:lblOffset val="100"/>
        <c:noMultiLvlLbl val="0"/>
      </c:catAx>
      <c:valAx>
        <c:axId val="54594624"/>
        <c:scaling>
          <c:orientation val="minMax"/>
        </c:scaling>
        <c:axPos val="l"/>
        <c:delete val="1"/>
        <c:majorTickMark val="out"/>
        <c:minorTickMark val="none"/>
        <c:tickLblPos val="nextTo"/>
        <c:crossAx val="35892231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>
        <c:manualLayout>
          <c:xMode val="edge"/>
          <c:yMode val="edge"/>
          <c:x val="0.745"/>
          <c:y val="0.0215"/>
          <c:w val="0.13925"/>
          <c:h val="0.07025"/>
        </c:manualLayout>
      </c:layout>
      <c:overlay val="0"/>
      <c:spPr>
        <a:ln w="3175">
          <a:noFill/>
        </a:ln>
      </c:spPr>
    </c:legend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400" b="1" i="0" u="none" baseline="0">
                <a:latin typeface="Arial"/>
                <a:ea typeface="Arial"/>
                <a:cs typeface="Arial"/>
              </a:rPr>
              <a:t>SVP-Initiative Reduktion von 7 auf 5 Regierungsräte</a:t>
            </a:r>
          </a:p>
        </c:rich>
      </c:tx>
      <c:layout>
        <c:manualLayout>
          <c:xMode val="factor"/>
          <c:yMode val="factor"/>
          <c:x val="0.0055"/>
          <c:y val="0.12625"/>
        </c:manualLayout>
      </c:layout>
      <c:spPr>
        <a:noFill/>
        <a:ln>
          <a:noFill/>
        </a:ln>
      </c:spPr>
    </c:title>
    <c:view3D>
      <c:rotX val="15"/>
      <c:hPercent val="100"/>
      <c:rotY val="0"/>
      <c:depthPercent val="100"/>
      <c:rAngAx val="1"/>
    </c:view3D>
    <c:plotArea>
      <c:layout>
        <c:manualLayout>
          <c:xMode val="edge"/>
          <c:yMode val="edge"/>
          <c:x val="0.118"/>
          <c:y val="0.216"/>
          <c:w val="0.7305"/>
          <c:h val="0.656"/>
        </c:manualLayout>
      </c:layout>
      <c:pie3DChart>
        <c:varyColors val="1"/>
        <c:ser>
          <c:idx val="0"/>
          <c:order val="0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dPt>
            <c:idx val="0"/>
            <c:spPr>
              <a:solidFill>
                <a:srgbClr val="FF0000"/>
              </a:solidFill>
            </c:spPr>
          </c:dPt>
          <c:dPt>
            <c:idx val="1"/>
            <c:spPr>
              <a:solidFill>
                <a:srgbClr val="008000"/>
              </a:solidFill>
            </c:spPr>
          </c:dPt>
          <c:dLbls>
            <c:dLbl>
              <c:idx val="0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dLbl>
              <c:idx val="1"/>
              <c:numFmt formatCode="0%" sourceLinked="0"/>
              <c:spPr>
                <a:noFill/>
                <a:ln>
                  <a:noFill/>
                </a:ln>
              </c:spPr>
              <c:showLegendKey val="0"/>
              <c:showVal val="0"/>
              <c:showBubbleSize val="0"/>
              <c:showCatName val="0"/>
              <c:showSerName val="0"/>
              <c:showPercent val="1"/>
            </c:dLbl>
            <c:numFmt formatCode="0%" sourceLinked="0"/>
            <c:spPr>
              <a:noFill/>
              <a:ln>
                <a:noFill/>
              </a:ln>
            </c:spPr>
            <c:showLegendKey val="0"/>
            <c:showVal val="0"/>
            <c:showBubbleSize val="0"/>
            <c:showCatName val="0"/>
            <c:showSerName val="0"/>
            <c:showLeaderLines val="1"/>
            <c:showPercent val="1"/>
          </c:dLbls>
          <c:val>
            <c:numRef>
              <c:f>'Diagramm RR'!$G$23:$H$23</c:f>
              <c:numCache>
                <c:ptCount val="2"/>
                <c:pt idx="0">
                  <c:v>6129</c:v>
                </c:pt>
                <c:pt idx="1">
                  <c:v>9022</c:v>
                </c:pt>
              </c:numCache>
            </c:numRef>
          </c:val>
        </c:ser>
        <c:ser>
          <c:idx val="1"/>
          <c:order val="1"/>
          <c:explosion val="6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val>
            <c:numRef>
              <c:f>'Diagramm RR'!$G$24:$H$24</c:f>
              <c:numCache>
                <c:ptCount val="2"/>
                <c:pt idx="0">
                  <c:v>40.45277539436341</c:v>
                </c:pt>
                <c:pt idx="1">
                  <c:v>59.54722460563659</c:v>
                </c:pt>
              </c:numCache>
            </c:numRef>
          </c:val>
        </c:ser>
      </c:pie3DChart>
      <c:spPr>
        <a:noFill/>
        <a:ln>
          <a:noFill/>
        </a:ln>
      </c:spPr>
    </c:plotArea>
    <c:sideWall>
      <c:thickness val="0"/>
    </c:sideWall>
    <c:backWall>
      <c:thickness val="0"/>
    </c:backWall>
    <c:plotVisOnly val="1"/>
    <c:dispBlanksAs val="gap"/>
    <c:showDLblsOverMax val="0"/>
  </c:chart>
  <c:spPr>
    <a:noFill/>
    <a:ln>
      <a:noFill/>
    </a:ln>
  </c:spPr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userShapes r:id="rId1"/>
  <c:date1904 val="1"/>
</chartSpace>
</file>

<file path=xl/chart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chart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chartsheets/sheet1.xml><?xml version="1.0" encoding="utf-8"?>
<chartsheet xmlns="http://schemas.openxmlformats.org/spreadsheetml/2006/main" xmlns:r="http://schemas.openxmlformats.org/officeDocument/2006/relationships">
  <sheetViews>
    <sheetView workbookViewId="0" zoomScale="94"/>
  </sheetViews>
  <pageMargins left="0.75" right="0.75" top="1" bottom="1" header="0.4921259845" footer="0.4921259845"/>
  <pageSetup horizontalDpi="600" verticalDpi="600" orientation="landscape" paperSize="9"/>
  <drawing r:id="rId1"/>
</chartsheet>
</file>

<file path=xl/chartsheets/sheet2.xml><?xml version="1.0" encoding="utf-8"?>
<chartsheet xmlns="http://schemas.openxmlformats.org/spreadsheetml/2006/main" xmlns:r="http://schemas.openxmlformats.org/officeDocument/2006/relationships">
  <sheetViews>
    <sheetView tabSelected="1" workbookViewId="0" zoomScale="94"/>
  </sheetViews>
  <pageMargins left="0.75" right="0.75" top="1" bottom="1" header="0.4921259845" footer="0.4921259845"/>
  <pageSetup horizontalDpi="600" verticalDpi="600" orientation="landscape" paperSize="9"/>
  <drawing r:id="rId1"/>
</chartsheet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chart" Target="/xl/charts/chart2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drawings/drawing2.xml><?xml version="1.0" encoding="utf-8"?>
<c:userShapes xmlns:c="http://schemas.openxmlformats.org/drawingml/2006/chart" xmlns:a="http://schemas.openxmlformats.org/drawingml/2006/main" xmlns:r="http://schemas.openxmlformats.org/officeDocument/2006/relationships" xmlns:a14="http://schemas.microsoft.com/office/drawing/2010/main">
  <cdr:relSizeAnchor xmlns:cdr="http://schemas.openxmlformats.org/drawingml/2006/chartDrawing">
    <cdr:from>
      <cdr:x>0.23275</cdr:x>
      <cdr:y>0.0505</cdr:y>
    </cdr:from>
    <cdr:to>
      <cdr:x>0.814</cdr:x>
      <cdr:y>0.11725</cdr:y>
    </cdr:to>
    <cdr:sp>
      <cdr:nvSpPr>
        <cdr:cNvPr id="1" name="TextBox 1"/>
        <cdr:cNvSpPr txBox="1">
          <a:spLocks noChangeArrowheads="1"/>
        </cdr:cNvSpPr>
      </cdr:nvSpPr>
      <cdr:spPr>
        <a:xfrm>
          <a:off x="2133600" y="285750"/>
          <a:ext cx="5343525" cy="38100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l">
            <a:defRPr/>
          </a:pPr>
          <a:r>
            <a:rPr lang="en-US" cap="none" sz="1400" b="1" i="0" u="none" baseline="0">
              <a:latin typeface="Arial"/>
              <a:ea typeface="Arial"/>
              <a:cs typeface="Arial"/>
            </a:rPr>
            <a:t>Kantonale Volksabstimmung vom 25. September 2005</a:t>
          </a:r>
        </a:p>
      </cdr:txBody>
    </cdr:sp>
  </cdr:relSizeAnchor>
  <cdr:relSizeAnchor xmlns:cdr="http://schemas.openxmlformats.org/drawingml/2006/chartDrawing">
    <cdr:from>
      <cdr:x>0.568</cdr:x>
      <cdr:y>0.4145</cdr:y>
    </cdr:from>
    <cdr:to>
      <cdr:x>0.706</cdr:x>
      <cdr:y>0.456</cdr:y>
    </cdr:to>
    <cdr:sp>
      <cdr:nvSpPr>
        <cdr:cNvPr id="2" name="TextBox 2"/>
        <cdr:cNvSpPr txBox="1">
          <a:spLocks noChangeArrowheads="1"/>
        </cdr:cNvSpPr>
      </cdr:nvSpPr>
      <cdr:spPr>
        <a:xfrm>
          <a:off x="5219700" y="2371725"/>
          <a:ext cx="1266825" cy="238125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latin typeface="Arial"/>
              <a:ea typeface="Arial"/>
              <a:cs typeface="Arial"/>
            </a:rPr>
            <a:t>6'129 JA</a:t>
          </a:r>
        </a:p>
      </cdr:txBody>
    </cdr:sp>
  </cdr:relSizeAnchor>
  <cdr:relSizeAnchor xmlns:cdr="http://schemas.openxmlformats.org/drawingml/2006/chartDrawing">
    <cdr:from>
      <cdr:x>0.25525</cdr:x>
      <cdr:y>0.445</cdr:y>
    </cdr:from>
    <cdr:to>
      <cdr:x>0.36</cdr:x>
      <cdr:y>0.4955</cdr:y>
    </cdr:to>
    <cdr:sp>
      <cdr:nvSpPr>
        <cdr:cNvPr id="3" name="TextBox 3"/>
        <cdr:cNvSpPr txBox="1">
          <a:spLocks noChangeArrowheads="1"/>
        </cdr:cNvSpPr>
      </cdr:nvSpPr>
      <cdr:spPr>
        <a:xfrm>
          <a:off x="2343150" y="2543175"/>
          <a:ext cx="962025" cy="285750"/>
        </a:xfrm>
        <a:prstGeom prst="rect">
          <a:avLst/>
        </a:prstGeom>
        <a:noFill/>
        <a:ln w="9525" cmpd="sng">
          <a:noFill/>
        </a:ln>
      </cdr:spPr>
      <cdr:txBody>
        <a:bodyPr vertOverflow="clip" wrap="square"/>
        <a:p>
          <a:pPr algn="ctr">
            <a:defRPr/>
          </a:pPr>
          <a:r>
            <a:rPr lang="en-US" cap="none" sz="1000" b="1" i="0" u="none" baseline="0">
              <a:solidFill>
                <a:srgbClr val="FFFFFF"/>
              </a:solidFill>
              <a:latin typeface="Arial"/>
              <a:ea typeface="Arial"/>
              <a:cs typeface="Arial"/>
            </a:rPr>
            <a:t>9'022 NEIN</a:t>
          </a:r>
        </a:p>
      </cdr:txBody>
    </cdr:sp>
  </cdr:relSizeAnchor>
</c:userShapes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absoluteAnchor>
    <xdr:pos x="0" y="0"/>
    <xdr:ext cx="9201150" cy="5724525"/>
    <xdr:graphicFrame>
      <xdr:nvGraphicFramePr>
        <xdr:cNvPr id="1" name="Shape 1025"/>
        <xdr:cNvGraphicFramePr/>
      </xdr:nvGraphicFramePr>
      <xdr:xfrm>
        <a:off x="0" y="0"/>
        <a:ext cx="9201150" cy="572452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absolute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I20" sqref="I20"/>
    </sheetView>
  </sheetViews>
  <sheetFormatPr defaultColWidth="11.421875" defaultRowHeight="12.75"/>
  <cols>
    <col min="1" max="1" width="17.57421875" style="0" customWidth="1"/>
  </cols>
  <sheetData>
    <row r="1" spans="1:7" ht="15.75">
      <c r="A1" s="40" t="s">
        <v>28</v>
      </c>
      <c r="B1" s="40"/>
      <c r="C1" s="40"/>
      <c r="D1" s="40"/>
      <c r="E1" s="40"/>
      <c r="F1" s="40"/>
      <c r="G1" s="40"/>
    </row>
    <row r="3" spans="1:10" ht="15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">
      <c r="A4" s="26" t="s">
        <v>29</v>
      </c>
      <c r="B4" s="26"/>
      <c r="C4" s="26"/>
      <c r="D4" s="26"/>
      <c r="E4" s="26"/>
      <c r="F4" s="26"/>
      <c r="G4" s="26"/>
      <c r="H4" s="26"/>
      <c r="I4" s="26"/>
      <c r="J4" s="26"/>
    </row>
    <row r="5" ht="13.5" thickBot="1"/>
    <row r="6" spans="2:9" ht="12.75">
      <c r="B6" s="2" t="s">
        <v>0</v>
      </c>
      <c r="C6" s="2" t="s">
        <v>1</v>
      </c>
      <c r="D6" s="3" t="s">
        <v>2</v>
      </c>
      <c r="E6" s="4"/>
      <c r="F6" s="2" t="s">
        <v>3</v>
      </c>
      <c r="G6" s="25" t="s">
        <v>4</v>
      </c>
      <c r="H6" s="25" t="s">
        <v>5</v>
      </c>
      <c r="I6" s="2" t="s">
        <v>0</v>
      </c>
    </row>
    <row r="7" spans="2:9" ht="12.75">
      <c r="B7" s="5" t="s">
        <v>6</v>
      </c>
      <c r="C7" s="5" t="s">
        <v>7</v>
      </c>
      <c r="D7" s="6" t="s">
        <v>8</v>
      </c>
      <c r="E7" s="7"/>
      <c r="F7" s="5" t="s">
        <v>9</v>
      </c>
      <c r="G7" s="8" t="s">
        <v>10</v>
      </c>
      <c r="H7" s="8" t="s">
        <v>10</v>
      </c>
      <c r="I7" s="5" t="s">
        <v>11</v>
      </c>
    </row>
    <row r="8" spans="2:9" ht="12.75">
      <c r="B8" s="5"/>
      <c r="C8" s="5"/>
      <c r="D8" s="6"/>
      <c r="E8" s="7"/>
      <c r="F8" s="5" t="s">
        <v>7</v>
      </c>
      <c r="G8" s="8"/>
      <c r="H8" s="8"/>
      <c r="I8" s="5" t="s">
        <v>12</v>
      </c>
    </row>
    <row r="9" spans="2:9" ht="12.75">
      <c r="B9" s="5"/>
      <c r="C9" s="5"/>
      <c r="D9" s="6" t="s">
        <v>13</v>
      </c>
      <c r="E9" s="5" t="s">
        <v>14</v>
      </c>
      <c r="F9" s="5"/>
      <c r="G9" s="8"/>
      <c r="H9" s="8"/>
      <c r="I9" s="5"/>
    </row>
    <row r="10" spans="2:9" ht="13.5" thickBot="1">
      <c r="B10" s="18"/>
      <c r="C10" s="18"/>
      <c r="D10" s="20"/>
      <c r="E10" s="18"/>
      <c r="F10" s="18"/>
      <c r="G10" s="22"/>
      <c r="H10" s="22"/>
      <c r="I10" s="18"/>
    </row>
    <row r="11" spans="1:9" ht="15.75">
      <c r="A11" s="9" t="s">
        <v>15</v>
      </c>
      <c r="B11" s="17">
        <v>2267</v>
      </c>
      <c r="C11" s="19">
        <v>1230</v>
      </c>
      <c r="D11" s="19">
        <v>6</v>
      </c>
      <c r="E11" s="19">
        <v>11</v>
      </c>
      <c r="F11" s="19">
        <f aca="true" t="shared" si="0" ref="F11:F21">SUM(C11-(D11+E11))</f>
        <v>1213</v>
      </c>
      <c r="G11" s="21">
        <v>496</v>
      </c>
      <c r="H11" s="23">
        <f>SUM(F11-G11)</f>
        <v>717</v>
      </c>
      <c r="I11" s="24">
        <f aca="true" t="shared" si="1" ref="I11:I21">C11/B11</f>
        <v>0.5425672695191883</v>
      </c>
    </row>
    <row r="12" spans="1:9" ht="15.75">
      <c r="A12" s="9" t="s">
        <v>16</v>
      </c>
      <c r="B12" s="10">
        <v>3712</v>
      </c>
      <c r="C12" s="10">
        <v>2001</v>
      </c>
      <c r="D12" s="9">
        <v>15</v>
      </c>
      <c r="E12" s="9">
        <v>14</v>
      </c>
      <c r="F12" s="9">
        <f t="shared" si="0"/>
        <v>1972</v>
      </c>
      <c r="G12" s="11">
        <v>937</v>
      </c>
      <c r="H12" s="13">
        <f aca="true" t="shared" si="2" ref="H12:H21">SUM(F12-G12)</f>
        <v>1035</v>
      </c>
      <c r="I12" s="12">
        <f t="shared" si="1"/>
        <v>0.5390625</v>
      </c>
    </row>
    <row r="13" spans="1:9" ht="15.75">
      <c r="A13" s="9" t="s">
        <v>17</v>
      </c>
      <c r="B13" s="10">
        <v>1225</v>
      </c>
      <c r="C13" s="9">
        <v>749</v>
      </c>
      <c r="D13" s="9">
        <v>2</v>
      </c>
      <c r="E13" s="9">
        <v>18</v>
      </c>
      <c r="F13" s="9">
        <f t="shared" si="0"/>
        <v>729</v>
      </c>
      <c r="G13" s="11">
        <v>228</v>
      </c>
      <c r="H13" s="13">
        <f t="shared" si="2"/>
        <v>501</v>
      </c>
      <c r="I13" s="12">
        <f t="shared" si="1"/>
        <v>0.6114285714285714</v>
      </c>
    </row>
    <row r="14" spans="1:9" ht="15.75">
      <c r="A14" s="9" t="s">
        <v>18</v>
      </c>
      <c r="B14" s="9">
        <v>851</v>
      </c>
      <c r="C14" s="9">
        <v>445</v>
      </c>
      <c r="D14" s="9">
        <v>2</v>
      </c>
      <c r="E14" s="9">
        <v>12</v>
      </c>
      <c r="F14" s="9">
        <f t="shared" si="0"/>
        <v>431</v>
      </c>
      <c r="G14" s="11">
        <v>152</v>
      </c>
      <c r="H14" s="13">
        <f t="shared" si="2"/>
        <v>279</v>
      </c>
      <c r="I14" s="12">
        <f t="shared" si="1"/>
        <v>0.5229142185663925</v>
      </c>
    </row>
    <row r="15" spans="1:9" ht="15.75">
      <c r="A15" s="9" t="s">
        <v>19</v>
      </c>
      <c r="B15" s="10">
        <v>3143</v>
      </c>
      <c r="C15" s="10">
        <v>1783</v>
      </c>
      <c r="D15" s="9">
        <v>10</v>
      </c>
      <c r="E15" s="9">
        <v>10</v>
      </c>
      <c r="F15" s="9">
        <f t="shared" si="0"/>
        <v>1763</v>
      </c>
      <c r="G15" s="11">
        <v>831</v>
      </c>
      <c r="H15" s="13">
        <f t="shared" si="2"/>
        <v>932</v>
      </c>
      <c r="I15" s="12">
        <f t="shared" si="1"/>
        <v>0.5672923958001909</v>
      </c>
    </row>
    <row r="16" spans="1:9" ht="15.75">
      <c r="A16" s="9" t="s">
        <v>20</v>
      </c>
      <c r="B16" s="10">
        <v>1417</v>
      </c>
      <c r="C16" s="9">
        <v>775</v>
      </c>
      <c r="D16" s="9">
        <v>6</v>
      </c>
      <c r="E16" s="9">
        <v>12</v>
      </c>
      <c r="F16" s="9">
        <f t="shared" si="0"/>
        <v>757</v>
      </c>
      <c r="G16" s="11">
        <v>300</v>
      </c>
      <c r="H16" s="13">
        <f t="shared" si="2"/>
        <v>457</v>
      </c>
      <c r="I16" s="12">
        <f t="shared" si="1"/>
        <v>0.5469301340860974</v>
      </c>
    </row>
    <row r="17" spans="1:9" ht="15.75">
      <c r="A17" s="9" t="s">
        <v>21</v>
      </c>
      <c r="B17" s="10">
        <v>4022</v>
      </c>
      <c r="C17" s="10">
        <v>2239</v>
      </c>
      <c r="D17" s="9">
        <v>14</v>
      </c>
      <c r="E17" s="9">
        <v>22</v>
      </c>
      <c r="F17" s="9">
        <f t="shared" si="0"/>
        <v>2203</v>
      </c>
      <c r="G17" s="11">
        <v>1117</v>
      </c>
      <c r="H17" s="13">
        <f t="shared" si="2"/>
        <v>1086</v>
      </c>
      <c r="I17" s="12">
        <f>C17/B17</f>
        <v>0.5566882148184983</v>
      </c>
    </row>
    <row r="18" spans="1:9" ht="15.75">
      <c r="A18" s="9" t="s">
        <v>22</v>
      </c>
      <c r="B18" s="10">
        <v>2139</v>
      </c>
      <c r="C18" s="10">
        <v>1227</v>
      </c>
      <c r="D18" s="9">
        <v>15</v>
      </c>
      <c r="E18" s="9">
        <v>1</v>
      </c>
      <c r="F18" s="9">
        <f t="shared" si="0"/>
        <v>1211</v>
      </c>
      <c r="G18" s="11">
        <v>471</v>
      </c>
      <c r="H18" s="13">
        <f t="shared" si="2"/>
        <v>740</v>
      </c>
      <c r="I18" s="12">
        <f>C18/B18</f>
        <v>0.573632538569425</v>
      </c>
    </row>
    <row r="19" spans="1:9" ht="15.75">
      <c r="A19" s="9" t="s">
        <v>23</v>
      </c>
      <c r="B19" s="10">
        <v>5394</v>
      </c>
      <c r="C19" s="10">
        <v>3106</v>
      </c>
      <c r="D19" s="9">
        <v>32</v>
      </c>
      <c r="E19" s="9">
        <v>65</v>
      </c>
      <c r="F19" s="9">
        <f t="shared" si="0"/>
        <v>3009</v>
      </c>
      <c r="G19" s="13">
        <v>1633</v>
      </c>
      <c r="H19" s="13">
        <f t="shared" si="2"/>
        <v>1376</v>
      </c>
      <c r="I19" s="12">
        <f>C19/B19</f>
        <v>0.5758249907304412</v>
      </c>
    </row>
    <row r="20" spans="1:9" ht="15.75">
      <c r="A20" s="9" t="s">
        <v>24</v>
      </c>
      <c r="B20" s="10">
        <v>3363</v>
      </c>
      <c r="C20" s="10">
        <v>1866</v>
      </c>
      <c r="D20" s="9">
        <v>15</v>
      </c>
      <c r="E20" s="9">
        <v>29</v>
      </c>
      <c r="F20" s="9">
        <f t="shared" si="0"/>
        <v>1822</v>
      </c>
      <c r="G20" s="11">
        <v>932</v>
      </c>
      <c r="H20" s="13">
        <f t="shared" si="2"/>
        <v>890</v>
      </c>
      <c r="I20" s="12">
        <f t="shared" si="1"/>
        <v>0.5548617305976806</v>
      </c>
    </row>
    <row r="21" spans="1:9" ht="15.75">
      <c r="A21" s="9" t="s">
        <v>25</v>
      </c>
      <c r="B21" s="10">
        <v>1393</v>
      </c>
      <c r="C21" s="9">
        <v>752</v>
      </c>
      <c r="D21" s="9">
        <v>4</v>
      </c>
      <c r="E21" s="9">
        <v>8</v>
      </c>
      <c r="F21" s="9">
        <f t="shared" si="0"/>
        <v>740</v>
      </c>
      <c r="G21" s="11">
        <v>221</v>
      </c>
      <c r="H21" s="13">
        <f t="shared" si="2"/>
        <v>519</v>
      </c>
      <c r="I21" s="12">
        <f t="shared" si="1"/>
        <v>0.5398420674802584</v>
      </c>
    </row>
    <row r="22" spans="1:9" ht="15.75">
      <c r="A22" s="14"/>
      <c r="B22" s="14"/>
      <c r="C22" s="14"/>
      <c r="D22" s="14"/>
      <c r="E22" s="14"/>
      <c r="F22" s="14"/>
      <c r="G22" s="1"/>
      <c r="H22" s="13"/>
      <c r="I22" s="14"/>
    </row>
    <row r="23" spans="1:9" ht="15.75">
      <c r="A23" s="9" t="s">
        <v>26</v>
      </c>
      <c r="B23" s="10">
        <f aca="true" t="shared" si="3" ref="B23:H23">SUM(B11:B21)</f>
        <v>28926</v>
      </c>
      <c r="C23" s="10">
        <f t="shared" si="3"/>
        <v>16173</v>
      </c>
      <c r="D23" s="9">
        <f t="shared" si="3"/>
        <v>121</v>
      </c>
      <c r="E23" s="9">
        <f t="shared" si="3"/>
        <v>202</v>
      </c>
      <c r="F23" s="10">
        <f t="shared" si="3"/>
        <v>15850</v>
      </c>
      <c r="G23" s="13">
        <f t="shared" si="3"/>
        <v>7318</v>
      </c>
      <c r="H23" s="13">
        <f t="shared" si="3"/>
        <v>8532</v>
      </c>
      <c r="I23" s="12">
        <f>C23/B23</f>
        <v>0.559116365899191</v>
      </c>
    </row>
    <row r="24" spans="1:9" ht="15.75">
      <c r="A24" s="14"/>
      <c r="B24" s="14"/>
      <c r="C24" s="14"/>
      <c r="D24" s="14"/>
      <c r="E24" s="14"/>
      <c r="F24" s="15" t="s">
        <v>27</v>
      </c>
      <c r="G24" s="16">
        <f>100/F23*G23</f>
        <v>46.170347003154575</v>
      </c>
      <c r="H24" s="16">
        <f>100/F23*H23</f>
        <v>53.829652996845425</v>
      </c>
      <c r="I24" s="14"/>
    </row>
  </sheetData>
  <mergeCells count="2">
    <mergeCell ref="A3:J3"/>
    <mergeCell ref="A1:G1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A10" sqref="A10:C23"/>
    </sheetView>
  </sheetViews>
  <sheetFormatPr defaultColWidth="11.421875" defaultRowHeight="12.75"/>
  <cols>
    <col min="1" max="1" width="17.57421875" style="0" customWidth="1"/>
  </cols>
  <sheetData>
    <row r="1" spans="1:7" ht="15.75">
      <c r="A1" s="40" t="s">
        <v>28</v>
      </c>
      <c r="B1" s="40"/>
      <c r="C1" s="40"/>
      <c r="D1" s="40"/>
      <c r="E1" s="40"/>
      <c r="F1" s="40"/>
      <c r="G1" s="40"/>
    </row>
    <row r="3" spans="1:10" ht="15">
      <c r="A3" s="39" t="s">
        <v>30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">
      <c r="A4" s="26" t="s">
        <v>29</v>
      </c>
      <c r="B4" s="26"/>
      <c r="C4" s="26"/>
      <c r="D4" s="26"/>
      <c r="E4" s="26"/>
      <c r="F4" s="26"/>
      <c r="G4" s="26"/>
      <c r="H4" s="26"/>
      <c r="I4" s="26"/>
      <c r="J4" s="26"/>
    </row>
    <row r="6" spans="1:9" ht="12.75">
      <c r="A6" s="42" t="s">
        <v>37</v>
      </c>
      <c r="B6" s="42"/>
      <c r="C6" s="42"/>
      <c r="D6" s="28"/>
      <c r="E6" s="28"/>
      <c r="F6" s="28"/>
      <c r="G6" s="29"/>
      <c r="H6" s="29"/>
      <c r="I6" s="28"/>
    </row>
    <row r="7" spans="1:9" ht="12.75">
      <c r="A7" s="42" t="s">
        <v>36</v>
      </c>
      <c r="B7" s="42"/>
      <c r="C7" s="42"/>
      <c r="D7" s="28"/>
      <c r="E7" s="28"/>
      <c r="F7" s="28"/>
      <c r="G7" s="30"/>
      <c r="H7" s="30"/>
      <c r="I7" s="28"/>
    </row>
    <row r="8" spans="2:9" ht="12.75">
      <c r="B8" s="28"/>
      <c r="C8" s="28"/>
      <c r="D8" s="28"/>
      <c r="E8" s="28"/>
      <c r="F8" s="28"/>
      <c r="G8" s="30"/>
      <c r="H8" s="30"/>
      <c r="I8" s="28"/>
    </row>
    <row r="9" spans="2:9" ht="12.75">
      <c r="B9" s="28"/>
      <c r="C9" s="28"/>
      <c r="D9" s="28"/>
      <c r="E9" s="28"/>
      <c r="F9" s="28"/>
      <c r="G9" s="30"/>
      <c r="H9" s="30"/>
      <c r="I9" s="28"/>
    </row>
    <row r="10" spans="2:9" ht="15.75">
      <c r="B10" s="38" t="s">
        <v>34</v>
      </c>
      <c r="C10" s="38" t="s">
        <v>35</v>
      </c>
      <c r="D10" s="28"/>
      <c r="E10" s="28"/>
      <c r="F10" s="28"/>
      <c r="G10" s="30"/>
      <c r="H10" s="30"/>
      <c r="I10" s="28"/>
    </row>
    <row r="11" spans="1:9" ht="15.75">
      <c r="A11" s="27" t="s">
        <v>15</v>
      </c>
      <c r="B11" s="41">
        <f>SUM(100-C11)</f>
        <v>13.400000000000006</v>
      </c>
      <c r="C11" s="41">
        <v>86.6</v>
      </c>
      <c r="D11" s="32"/>
      <c r="E11" s="32"/>
      <c r="F11" s="32"/>
      <c r="G11" s="33"/>
      <c r="H11" s="34"/>
      <c r="I11" s="35"/>
    </row>
    <row r="12" spans="1:9" ht="15.75">
      <c r="A12" s="27" t="s">
        <v>16</v>
      </c>
      <c r="B12" s="41">
        <f aca="true" t="shared" si="0" ref="B12:B21">SUM(100-C12)</f>
        <v>8</v>
      </c>
      <c r="C12" s="41">
        <v>92</v>
      </c>
      <c r="D12" s="32"/>
      <c r="E12" s="32"/>
      <c r="F12" s="32"/>
      <c r="G12" s="33"/>
      <c r="H12" s="34"/>
      <c r="I12" s="35"/>
    </row>
    <row r="13" spans="1:9" ht="15.75">
      <c r="A13" s="27" t="s">
        <v>17</v>
      </c>
      <c r="B13" s="41">
        <f t="shared" si="0"/>
        <v>9</v>
      </c>
      <c r="C13" s="41">
        <v>91</v>
      </c>
      <c r="D13" s="32"/>
      <c r="E13" s="32"/>
      <c r="F13" s="32"/>
      <c r="G13" s="33"/>
      <c r="H13" s="34"/>
      <c r="I13" s="35"/>
    </row>
    <row r="14" spans="1:9" ht="15.75">
      <c r="A14" s="27" t="s">
        <v>18</v>
      </c>
      <c r="B14" s="41">
        <f t="shared" si="0"/>
        <v>13.099999999999994</v>
      </c>
      <c r="C14" s="41">
        <v>86.9</v>
      </c>
      <c r="D14" s="32"/>
      <c r="E14" s="32"/>
      <c r="F14" s="32"/>
      <c r="G14" s="33"/>
      <c r="H14" s="34"/>
      <c r="I14" s="35"/>
    </row>
    <row r="15" spans="1:9" ht="15.75">
      <c r="A15" s="27" t="s">
        <v>19</v>
      </c>
      <c r="B15" s="41">
        <f t="shared" si="0"/>
        <v>8.299999999999997</v>
      </c>
      <c r="C15" s="41">
        <v>91.7</v>
      </c>
      <c r="D15" s="32"/>
      <c r="E15" s="32"/>
      <c r="F15" s="32"/>
      <c r="G15" s="33"/>
      <c r="H15" s="34"/>
      <c r="I15" s="35"/>
    </row>
    <row r="16" spans="1:9" ht="15.75">
      <c r="A16" s="27" t="s">
        <v>20</v>
      </c>
      <c r="B16" s="41">
        <f t="shared" si="0"/>
        <v>6.5</v>
      </c>
      <c r="C16" s="41">
        <v>93.5</v>
      </c>
      <c r="D16" s="32"/>
      <c r="E16" s="32"/>
      <c r="F16" s="32"/>
      <c r="G16" s="33"/>
      <c r="H16" s="34"/>
      <c r="I16" s="35"/>
    </row>
    <row r="17" spans="1:9" ht="15.75">
      <c r="A17" s="27" t="s">
        <v>21</v>
      </c>
      <c r="B17" s="41">
        <f t="shared" si="0"/>
        <v>4.799999999999997</v>
      </c>
      <c r="C17" s="41">
        <v>95.2</v>
      </c>
      <c r="D17" s="32"/>
      <c r="E17" s="32"/>
      <c r="F17" s="32"/>
      <c r="G17" s="33"/>
      <c r="H17" s="34"/>
      <c r="I17" s="35"/>
    </row>
    <row r="18" spans="1:9" ht="15.75">
      <c r="A18" s="27" t="s">
        <v>22</v>
      </c>
      <c r="B18" s="41">
        <f t="shared" si="0"/>
        <v>10.200000000000003</v>
      </c>
      <c r="C18" s="41">
        <v>89.8</v>
      </c>
      <c r="D18" s="32"/>
      <c r="E18" s="32"/>
      <c r="F18" s="32"/>
      <c r="G18" s="33"/>
      <c r="H18" s="34"/>
      <c r="I18" s="35"/>
    </row>
    <row r="19" spans="1:9" ht="15.75">
      <c r="A19" s="27" t="s">
        <v>23</v>
      </c>
      <c r="B19" s="41">
        <f t="shared" si="0"/>
        <v>6.099999999999994</v>
      </c>
      <c r="C19" s="41">
        <v>93.9</v>
      </c>
      <c r="D19" s="32"/>
      <c r="E19" s="32"/>
      <c r="F19" s="32"/>
      <c r="G19" s="34"/>
      <c r="H19" s="34"/>
      <c r="I19" s="35"/>
    </row>
    <row r="20" spans="1:9" ht="15.75">
      <c r="A20" s="27" t="s">
        <v>24</v>
      </c>
      <c r="B20" s="41">
        <f t="shared" si="0"/>
        <v>10.099999999999994</v>
      </c>
      <c r="C20" s="41">
        <v>89.9</v>
      </c>
      <c r="D20" s="32"/>
      <c r="E20" s="32"/>
      <c r="F20" s="32"/>
      <c r="G20" s="33"/>
      <c r="H20" s="34"/>
      <c r="I20" s="35"/>
    </row>
    <row r="21" spans="1:9" ht="15.75">
      <c r="A21" s="27" t="s">
        <v>25</v>
      </c>
      <c r="B21" s="41">
        <f t="shared" si="0"/>
        <v>17</v>
      </c>
      <c r="C21" s="41">
        <v>83</v>
      </c>
      <c r="D21" s="32"/>
      <c r="E21" s="32"/>
      <c r="F21" s="32"/>
      <c r="G21" s="33"/>
      <c r="H21" s="34"/>
      <c r="I21" s="35"/>
    </row>
    <row r="22" spans="1:9" ht="15.75">
      <c r="A22" s="14"/>
      <c r="B22" s="41"/>
      <c r="C22" s="41"/>
      <c r="D22" s="32"/>
      <c r="E22" s="32"/>
      <c r="F22" s="32"/>
      <c r="G22" s="33"/>
      <c r="H22" s="34"/>
      <c r="I22" s="32"/>
    </row>
    <row r="23" spans="1:9" ht="15.75">
      <c r="A23" s="27" t="s">
        <v>26</v>
      </c>
      <c r="B23" s="41">
        <v>9.68</v>
      </c>
      <c r="C23" s="41">
        <v>90.3</v>
      </c>
      <c r="D23" s="32"/>
      <c r="E23" s="32"/>
      <c r="F23" s="31"/>
      <c r="G23" s="34"/>
      <c r="H23" s="34"/>
      <c r="I23" s="35"/>
    </row>
    <row r="24" spans="1:9" ht="15.75">
      <c r="A24" s="14"/>
      <c r="B24" s="32"/>
      <c r="C24" s="32"/>
      <c r="D24" s="32"/>
      <c r="E24" s="32"/>
      <c r="F24" s="36"/>
      <c r="G24" s="37"/>
      <c r="H24" s="37"/>
      <c r="I24" s="32"/>
    </row>
  </sheetData>
  <mergeCells count="4">
    <mergeCell ref="A3:J3"/>
    <mergeCell ref="A1:G1"/>
    <mergeCell ref="A6:C6"/>
    <mergeCell ref="A7:C7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G27" sqref="G27"/>
    </sheetView>
  </sheetViews>
  <sheetFormatPr defaultColWidth="11.421875" defaultRowHeight="12.75"/>
  <cols>
    <col min="1" max="1" width="17.57421875" style="0" customWidth="1"/>
  </cols>
  <sheetData>
    <row r="1" spans="1:7" ht="15.75">
      <c r="A1" s="40" t="s">
        <v>31</v>
      </c>
      <c r="B1" s="40"/>
      <c r="C1" s="40"/>
      <c r="D1" s="40"/>
      <c r="E1" s="40"/>
      <c r="F1" s="40"/>
      <c r="G1" s="40"/>
    </row>
    <row r="3" spans="1:10" ht="15">
      <c r="A3" s="39" t="s">
        <v>33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</row>
    <row r="5" ht="13.5" thickBot="1"/>
    <row r="6" spans="2:9" ht="12.75">
      <c r="B6" s="2" t="s">
        <v>0</v>
      </c>
      <c r="C6" s="2" t="s">
        <v>1</v>
      </c>
      <c r="D6" s="3" t="s">
        <v>2</v>
      </c>
      <c r="E6" s="4"/>
      <c r="F6" s="2" t="s">
        <v>3</v>
      </c>
      <c r="G6" s="25" t="s">
        <v>4</v>
      </c>
      <c r="H6" s="25" t="s">
        <v>5</v>
      </c>
      <c r="I6" s="2" t="s">
        <v>0</v>
      </c>
    </row>
    <row r="7" spans="2:9" ht="12.75">
      <c r="B7" s="5" t="s">
        <v>6</v>
      </c>
      <c r="C7" s="5" t="s">
        <v>7</v>
      </c>
      <c r="D7" s="6" t="s">
        <v>8</v>
      </c>
      <c r="E7" s="7"/>
      <c r="F7" s="5" t="s">
        <v>9</v>
      </c>
      <c r="G7" s="8" t="s">
        <v>10</v>
      </c>
      <c r="H7" s="8" t="s">
        <v>10</v>
      </c>
      <c r="I7" s="5" t="s">
        <v>11</v>
      </c>
    </row>
    <row r="8" spans="2:9" ht="12.75">
      <c r="B8" s="5"/>
      <c r="C8" s="5"/>
      <c r="D8" s="6"/>
      <c r="E8" s="7"/>
      <c r="F8" s="5" t="s">
        <v>7</v>
      </c>
      <c r="G8" s="8"/>
      <c r="H8" s="8"/>
      <c r="I8" s="5" t="s">
        <v>12</v>
      </c>
    </row>
    <row r="9" spans="2:9" ht="12.75">
      <c r="B9" s="5"/>
      <c r="C9" s="5"/>
      <c r="D9" s="6" t="s">
        <v>13</v>
      </c>
      <c r="E9" s="5" t="s">
        <v>14</v>
      </c>
      <c r="F9" s="5"/>
      <c r="G9" s="8"/>
      <c r="H9" s="8"/>
      <c r="I9" s="5"/>
    </row>
    <row r="10" spans="2:9" ht="13.5" thickBot="1">
      <c r="B10" s="18"/>
      <c r="C10" s="18"/>
      <c r="D10" s="20"/>
      <c r="E10" s="18"/>
      <c r="F10" s="18"/>
      <c r="G10" s="22"/>
      <c r="H10" s="22"/>
      <c r="I10" s="18"/>
    </row>
    <row r="11" spans="1:9" ht="15.75">
      <c r="A11" s="9" t="s">
        <v>15</v>
      </c>
      <c r="B11" s="17">
        <v>2245</v>
      </c>
      <c r="C11" s="19">
        <v>1185</v>
      </c>
      <c r="D11" s="19">
        <v>13</v>
      </c>
      <c r="E11" s="19">
        <v>9</v>
      </c>
      <c r="F11" s="19">
        <f aca="true" t="shared" si="0" ref="F11:F21">SUM(C11-(D11+E11))</f>
        <v>1163</v>
      </c>
      <c r="G11" s="21">
        <v>510</v>
      </c>
      <c r="H11" s="23">
        <f aca="true" t="shared" si="1" ref="H11:H21">SUM(F11-G11)</f>
        <v>653</v>
      </c>
      <c r="I11" s="24">
        <f aca="true" t="shared" si="2" ref="I11:I21">C11/B11</f>
        <v>0.5278396436525612</v>
      </c>
    </row>
    <row r="12" spans="1:9" ht="15.75">
      <c r="A12" s="9" t="s">
        <v>16</v>
      </c>
      <c r="B12" s="10">
        <v>3675</v>
      </c>
      <c r="C12" s="10">
        <v>1950</v>
      </c>
      <c r="D12" s="9">
        <v>28</v>
      </c>
      <c r="E12" s="9">
        <v>23</v>
      </c>
      <c r="F12" s="9">
        <f t="shared" si="0"/>
        <v>1899</v>
      </c>
      <c r="G12" s="11">
        <v>677</v>
      </c>
      <c r="H12" s="13">
        <f t="shared" si="1"/>
        <v>1222</v>
      </c>
      <c r="I12" s="12">
        <f t="shared" si="2"/>
        <v>0.5306122448979592</v>
      </c>
    </row>
    <row r="13" spans="1:9" ht="15.75">
      <c r="A13" s="9" t="s">
        <v>17</v>
      </c>
      <c r="B13" s="10">
        <v>1225</v>
      </c>
      <c r="C13" s="9">
        <v>720</v>
      </c>
      <c r="D13" s="9">
        <v>4</v>
      </c>
      <c r="E13" s="9">
        <v>20</v>
      </c>
      <c r="F13" s="9">
        <f t="shared" si="0"/>
        <v>696</v>
      </c>
      <c r="G13" s="11">
        <v>230</v>
      </c>
      <c r="H13" s="13">
        <f t="shared" si="1"/>
        <v>466</v>
      </c>
      <c r="I13" s="12">
        <f t="shared" si="2"/>
        <v>0.5877551020408164</v>
      </c>
    </row>
    <row r="14" spans="1:9" ht="15.75">
      <c r="A14" s="9" t="s">
        <v>18</v>
      </c>
      <c r="B14" s="9">
        <v>841</v>
      </c>
      <c r="C14" s="9">
        <v>423</v>
      </c>
      <c r="D14" s="9">
        <v>4</v>
      </c>
      <c r="E14" s="9">
        <v>11</v>
      </c>
      <c r="F14" s="9">
        <f t="shared" si="0"/>
        <v>408</v>
      </c>
      <c r="G14" s="11">
        <v>214</v>
      </c>
      <c r="H14" s="13">
        <f t="shared" si="1"/>
        <v>194</v>
      </c>
      <c r="I14" s="12">
        <f t="shared" si="2"/>
        <v>0.5029726516052319</v>
      </c>
    </row>
    <row r="15" spans="1:9" ht="15.75">
      <c r="A15" s="9" t="s">
        <v>19</v>
      </c>
      <c r="B15" s="10">
        <v>3143</v>
      </c>
      <c r="C15" s="10">
        <v>1728</v>
      </c>
      <c r="D15" s="9">
        <v>24</v>
      </c>
      <c r="E15" s="9">
        <v>10</v>
      </c>
      <c r="F15" s="9">
        <f t="shared" si="0"/>
        <v>1694</v>
      </c>
      <c r="G15" s="11">
        <v>622</v>
      </c>
      <c r="H15" s="13">
        <f t="shared" si="1"/>
        <v>1072</v>
      </c>
      <c r="I15" s="12">
        <f t="shared" si="2"/>
        <v>0.549793191218581</v>
      </c>
    </row>
    <row r="16" spans="1:9" ht="15.75">
      <c r="A16" s="9" t="s">
        <v>20</v>
      </c>
      <c r="B16" s="10">
        <v>1410</v>
      </c>
      <c r="C16" s="9">
        <v>741</v>
      </c>
      <c r="D16" s="9">
        <v>3</v>
      </c>
      <c r="E16" s="9">
        <v>15</v>
      </c>
      <c r="F16" s="9">
        <f t="shared" si="0"/>
        <v>723</v>
      </c>
      <c r="G16" s="11">
        <v>307</v>
      </c>
      <c r="H16" s="13">
        <f t="shared" si="1"/>
        <v>416</v>
      </c>
      <c r="I16" s="12">
        <f t="shared" si="2"/>
        <v>0.5255319148936171</v>
      </c>
    </row>
    <row r="17" spans="1:9" ht="15.75">
      <c r="A17" s="9" t="s">
        <v>21</v>
      </c>
      <c r="B17" s="10">
        <v>3966</v>
      </c>
      <c r="C17" s="10">
        <v>2117</v>
      </c>
      <c r="D17" s="9">
        <v>38</v>
      </c>
      <c r="E17" s="9">
        <v>27</v>
      </c>
      <c r="F17" s="9">
        <f t="shared" si="0"/>
        <v>2052</v>
      </c>
      <c r="G17" s="11">
        <v>1015</v>
      </c>
      <c r="H17" s="13">
        <f t="shared" si="1"/>
        <v>1037</v>
      </c>
      <c r="I17" s="12">
        <f t="shared" si="2"/>
        <v>0.5337871911245587</v>
      </c>
    </row>
    <row r="18" spans="1:9" ht="15.75">
      <c r="A18" s="9" t="s">
        <v>22</v>
      </c>
      <c r="B18" s="10">
        <v>2123</v>
      </c>
      <c r="C18" s="10">
        <v>1197</v>
      </c>
      <c r="D18" s="9">
        <v>9</v>
      </c>
      <c r="E18" s="9">
        <v>2</v>
      </c>
      <c r="F18" s="9">
        <f t="shared" si="0"/>
        <v>1186</v>
      </c>
      <c r="G18" s="11">
        <v>417</v>
      </c>
      <c r="H18" s="13">
        <f t="shared" si="1"/>
        <v>769</v>
      </c>
      <c r="I18" s="12">
        <f t="shared" si="2"/>
        <v>0.5638247762600094</v>
      </c>
    </row>
    <row r="19" spans="1:9" ht="15.75">
      <c r="A19" s="9" t="s">
        <v>23</v>
      </c>
      <c r="B19" s="10">
        <v>5350</v>
      </c>
      <c r="C19" s="10">
        <v>3012</v>
      </c>
      <c r="D19" s="9">
        <v>38</v>
      </c>
      <c r="E19" s="9">
        <v>60</v>
      </c>
      <c r="F19" s="9">
        <f t="shared" si="0"/>
        <v>2914</v>
      </c>
      <c r="G19" s="13">
        <v>1099</v>
      </c>
      <c r="H19" s="13">
        <f t="shared" si="1"/>
        <v>1815</v>
      </c>
      <c r="I19" s="12">
        <f t="shared" si="2"/>
        <v>0.5629906542056075</v>
      </c>
    </row>
    <row r="20" spans="1:9" ht="15.75">
      <c r="A20" s="9" t="s">
        <v>24</v>
      </c>
      <c r="B20" s="10">
        <v>3320</v>
      </c>
      <c r="C20" s="10">
        <v>1754</v>
      </c>
      <c r="D20" s="9">
        <v>10</v>
      </c>
      <c r="E20" s="9">
        <v>26</v>
      </c>
      <c r="F20" s="9">
        <f t="shared" si="0"/>
        <v>1718</v>
      </c>
      <c r="G20" s="11">
        <v>797</v>
      </c>
      <c r="H20" s="13">
        <f t="shared" si="1"/>
        <v>921</v>
      </c>
      <c r="I20" s="12">
        <f t="shared" si="2"/>
        <v>0.5283132530120482</v>
      </c>
    </row>
    <row r="21" spans="1:9" ht="15.75">
      <c r="A21" s="9" t="s">
        <v>25</v>
      </c>
      <c r="B21" s="10">
        <v>1345</v>
      </c>
      <c r="C21" s="9">
        <v>710</v>
      </c>
      <c r="D21" s="9">
        <v>4</v>
      </c>
      <c r="E21" s="9">
        <v>8</v>
      </c>
      <c r="F21" s="9">
        <f t="shared" si="0"/>
        <v>698</v>
      </c>
      <c r="G21" s="11">
        <v>241</v>
      </c>
      <c r="H21" s="13">
        <f t="shared" si="1"/>
        <v>457</v>
      </c>
      <c r="I21" s="12">
        <f t="shared" si="2"/>
        <v>0.5278810408921933</v>
      </c>
    </row>
    <row r="22" spans="1:9" ht="15.75">
      <c r="A22" s="14"/>
      <c r="B22" s="14"/>
      <c r="C22" s="14"/>
      <c r="D22" s="14"/>
      <c r="E22" s="14"/>
      <c r="F22" s="14"/>
      <c r="G22" s="1"/>
      <c r="H22" s="13"/>
      <c r="I22" s="14"/>
    </row>
    <row r="23" spans="1:9" ht="15.75">
      <c r="A23" s="9" t="s">
        <v>26</v>
      </c>
      <c r="B23" s="10">
        <f aca="true" t="shared" si="3" ref="B23:H23">SUM(B11:B21)</f>
        <v>28643</v>
      </c>
      <c r="C23" s="10">
        <f t="shared" si="3"/>
        <v>15537</v>
      </c>
      <c r="D23" s="9">
        <f t="shared" si="3"/>
        <v>175</v>
      </c>
      <c r="E23" s="9">
        <f t="shared" si="3"/>
        <v>211</v>
      </c>
      <c r="F23" s="10">
        <f t="shared" si="3"/>
        <v>15151</v>
      </c>
      <c r="G23" s="13">
        <f t="shared" si="3"/>
        <v>6129</v>
      </c>
      <c r="H23" s="13">
        <f t="shared" si="3"/>
        <v>9022</v>
      </c>
      <c r="I23" s="12">
        <f>C23/B23</f>
        <v>0.5424361973256991</v>
      </c>
    </row>
    <row r="24" spans="1:9" ht="15.75">
      <c r="A24" s="14"/>
      <c r="B24" s="14"/>
      <c r="C24" s="14"/>
      <c r="D24" s="14"/>
      <c r="E24" s="14"/>
      <c r="F24" s="15" t="s">
        <v>27</v>
      </c>
      <c r="G24" s="16">
        <f>100/F23*G23</f>
        <v>40.45277539436341</v>
      </c>
      <c r="H24" s="16">
        <f>100/F23*H23</f>
        <v>59.54722460563659</v>
      </c>
      <c r="I24" s="14"/>
    </row>
  </sheetData>
  <mergeCells count="2">
    <mergeCell ref="A3:J3"/>
    <mergeCell ref="A1:G1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J24"/>
  <sheetViews>
    <sheetView workbookViewId="0" topLeftCell="A1">
      <selection activeCell="G23" sqref="G23:H24"/>
    </sheetView>
  </sheetViews>
  <sheetFormatPr defaultColWidth="11.421875" defaultRowHeight="12.75"/>
  <cols>
    <col min="1" max="1" width="17.57421875" style="0" customWidth="1"/>
  </cols>
  <sheetData>
    <row r="1" spans="1:7" ht="15.75">
      <c r="A1" s="40" t="s">
        <v>31</v>
      </c>
      <c r="B1" s="40"/>
      <c r="C1" s="40"/>
      <c r="D1" s="40"/>
      <c r="E1" s="40"/>
      <c r="F1" s="40"/>
      <c r="G1" s="40"/>
    </row>
    <row r="3" spans="1:10" ht="15">
      <c r="A3" s="39" t="s">
        <v>33</v>
      </c>
      <c r="B3" s="39"/>
      <c r="C3" s="39"/>
      <c r="D3" s="39"/>
      <c r="E3" s="39"/>
      <c r="F3" s="39"/>
      <c r="G3" s="39"/>
      <c r="H3" s="39"/>
      <c r="I3" s="39"/>
      <c r="J3" s="39"/>
    </row>
    <row r="4" spans="1:10" ht="15">
      <c r="A4" s="26" t="s">
        <v>32</v>
      </c>
      <c r="B4" s="26"/>
      <c r="C4" s="26"/>
      <c r="D4" s="26"/>
      <c r="E4" s="26"/>
      <c r="F4" s="26"/>
      <c r="G4" s="26"/>
      <c r="H4" s="26"/>
      <c r="I4" s="26"/>
      <c r="J4" s="26"/>
    </row>
    <row r="5" ht="13.5" thickBot="1"/>
    <row r="6" spans="2:9" ht="12.75">
      <c r="B6" s="2" t="s">
        <v>0</v>
      </c>
      <c r="C6" s="2" t="s">
        <v>1</v>
      </c>
      <c r="D6" s="3" t="s">
        <v>2</v>
      </c>
      <c r="E6" s="4"/>
      <c r="F6" s="2" t="s">
        <v>3</v>
      </c>
      <c r="G6" s="25" t="s">
        <v>4</v>
      </c>
      <c r="H6" s="25" t="s">
        <v>5</v>
      </c>
      <c r="I6" s="2" t="s">
        <v>0</v>
      </c>
    </row>
    <row r="7" spans="2:9" ht="12.75">
      <c r="B7" s="5" t="s">
        <v>6</v>
      </c>
      <c r="C7" s="5" t="s">
        <v>7</v>
      </c>
      <c r="D7" s="6" t="s">
        <v>8</v>
      </c>
      <c r="E7" s="7"/>
      <c r="F7" s="5" t="s">
        <v>9</v>
      </c>
      <c r="G7" s="8" t="s">
        <v>10</v>
      </c>
      <c r="H7" s="8" t="s">
        <v>10</v>
      </c>
      <c r="I7" s="5" t="s">
        <v>11</v>
      </c>
    </row>
    <row r="8" spans="2:9" ht="12.75">
      <c r="B8" s="5"/>
      <c r="C8" s="5"/>
      <c r="D8" s="6"/>
      <c r="E8" s="7"/>
      <c r="F8" s="5" t="s">
        <v>7</v>
      </c>
      <c r="G8" s="8"/>
      <c r="H8" s="8"/>
      <c r="I8" s="5" t="s">
        <v>12</v>
      </c>
    </row>
    <row r="9" spans="2:9" ht="12.75">
      <c r="B9" s="5"/>
      <c r="C9" s="5"/>
      <c r="D9" s="6" t="s">
        <v>13</v>
      </c>
      <c r="E9" s="5" t="s">
        <v>14</v>
      </c>
      <c r="F9" s="5"/>
      <c r="G9" s="8"/>
      <c r="H9" s="8"/>
      <c r="I9" s="5"/>
    </row>
    <row r="10" spans="2:9" ht="13.5" thickBot="1">
      <c r="B10" s="18"/>
      <c r="C10" s="18"/>
      <c r="D10" s="20"/>
      <c r="E10" s="18"/>
      <c r="F10" s="18"/>
      <c r="G10" s="22"/>
      <c r="H10" s="22"/>
      <c r="I10" s="18"/>
    </row>
    <row r="11" spans="1:9" ht="15.75">
      <c r="A11" s="9" t="s">
        <v>15</v>
      </c>
      <c r="B11" s="17">
        <v>2245</v>
      </c>
      <c r="C11" s="19">
        <v>1185</v>
      </c>
      <c r="D11" s="19">
        <v>13</v>
      </c>
      <c r="E11" s="19">
        <v>9</v>
      </c>
      <c r="F11" s="19">
        <f aca="true" t="shared" si="0" ref="F11:F21">SUM(C11-(D11+E11))</f>
        <v>1163</v>
      </c>
      <c r="G11" s="21">
        <v>510</v>
      </c>
      <c r="H11" s="23">
        <f aca="true" t="shared" si="1" ref="H11:H21">SUM(F11-G11)</f>
        <v>653</v>
      </c>
      <c r="I11" s="24">
        <f aca="true" t="shared" si="2" ref="I11:I21">C11/B11</f>
        <v>0.5278396436525612</v>
      </c>
    </row>
    <row r="12" spans="1:9" ht="15.75">
      <c r="A12" s="9" t="s">
        <v>16</v>
      </c>
      <c r="B12" s="10">
        <v>3675</v>
      </c>
      <c r="C12" s="10">
        <v>1950</v>
      </c>
      <c r="D12" s="9">
        <v>28</v>
      </c>
      <c r="E12" s="9">
        <v>23</v>
      </c>
      <c r="F12" s="9">
        <f t="shared" si="0"/>
        <v>1899</v>
      </c>
      <c r="G12" s="11">
        <v>677</v>
      </c>
      <c r="H12" s="13">
        <f t="shared" si="1"/>
        <v>1222</v>
      </c>
      <c r="I12" s="12">
        <f t="shared" si="2"/>
        <v>0.5306122448979592</v>
      </c>
    </row>
    <row r="13" spans="1:9" ht="15.75">
      <c r="A13" s="9" t="s">
        <v>17</v>
      </c>
      <c r="B13" s="10">
        <v>1225</v>
      </c>
      <c r="C13" s="9">
        <v>720</v>
      </c>
      <c r="D13" s="9">
        <v>4</v>
      </c>
      <c r="E13" s="9">
        <v>20</v>
      </c>
      <c r="F13" s="9">
        <f t="shared" si="0"/>
        <v>696</v>
      </c>
      <c r="G13" s="11">
        <v>230</v>
      </c>
      <c r="H13" s="13">
        <f t="shared" si="1"/>
        <v>466</v>
      </c>
      <c r="I13" s="12">
        <f t="shared" si="2"/>
        <v>0.5877551020408164</v>
      </c>
    </row>
    <row r="14" spans="1:9" ht="15.75">
      <c r="A14" s="9" t="s">
        <v>18</v>
      </c>
      <c r="B14" s="9">
        <v>841</v>
      </c>
      <c r="C14" s="9">
        <v>423</v>
      </c>
      <c r="D14" s="9">
        <v>4</v>
      </c>
      <c r="E14" s="9">
        <v>11</v>
      </c>
      <c r="F14" s="9">
        <f t="shared" si="0"/>
        <v>408</v>
      </c>
      <c r="G14" s="11">
        <v>214</v>
      </c>
      <c r="H14" s="13">
        <f t="shared" si="1"/>
        <v>194</v>
      </c>
      <c r="I14" s="12">
        <f t="shared" si="2"/>
        <v>0.5029726516052319</v>
      </c>
    </row>
    <row r="15" spans="1:9" ht="15.75">
      <c r="A15" s="9" t="s">
        <v>19</v>
      </c>
      <c r="B15" s="10">
        <v>3143</v>
      </c>
      <c r="C15" s="10">
        <v>1728</v>
      </c>
      <c r="D15" s="9">
        <v>24</v>
      </c>
      <c r="E15" s="9">
        <v>10</v>
      </c>
      <c r="F15" s="9">
        <f t="shared" si="0"/>
        <v>1694</v>
      </c>
      <c r="G15" s="11">
        <v>622</v>
      </c>
      <c r="H15" s="13">
        <f t="shared" si="1"/>
        <v>1072</v>
      </c>
      <c r="I15" s="12">
        <f t="shared" si="2"/>
        <v>0.549793191218581</v>
      </c>
    </row>
    <row r="16" spans="1:9" ht="15.75">
      <c r="A16" s="9" t="s">
        <v>20</v>
      </c>
      <c r="B16" s="10">
        <v>1410</v>
      </c>
      <c r="C16" s="9">
        <v>741</v>
      </c>
      <c r="D16" s="9">
        <v>3</v>
      </c>
      <c r="E16" s="9">
        <v>15</v>
      </c>
      <c r="F16" s="9">
        <f t="shared" si="0"/>
        <v>723</v>
      </c>
      <c r="G16" s="11">
        <v>307</v>
      </c>
      <c r="H16" s="13">
        <f t="shared" si="1"/>
        <v>416</v>
      </c>
      <c r="I16" s="12">
        <f t="shared" si="2"/>
        <v>0.5255319148936171</v>
      </c>
    </row>
    <row r="17" spans="1:9" ht="15.75">
      <c r="A17" s="9" t="s">
        <v>21</v>
      </c>
      <c r="B17" s="10">
        <v>3966</v>
      </c>
      <c r="C17" s="10">
        <v>2117</v>
      </c>
      <c r="D17" s="9">
        <v>38</v>
      </c>
      <c r="E17" s="9">
        <v>27</v>
      </c>
      <c r="F17" s="9">
        <f t="shared" si="0"/>
        <v>2052</v>
      </c>
      <c r="G17" s="11">
        <v>1015</v>
      </c>
      <c r="H17" s="13">
        <f t="shared" si="1"/>
        <v>1037</v>
      </c>
      <c r="I17" s="12">
        <f t="shared" si="2"/>
        <v>0.5337871911245587</v>
      </c>
    </row>
    <row r="18" spans="1:9" ht="15.75">
      <c r="A18" s="9" t="s">
        <v>22</v>
      </c>
      <c r="B18" s="10">
        <v>2123</v>
      </c>
      <c r="C18" s="10">
        <v>1197</v>
      </c>
      <c r="D18" s="9">
        <v>9</v>
      </c>
      <c r="E18" s="9">
        <v>2</v>
      </c>
      <c r="F18" s="9">
        <f t="shared" si="0"/>
        <v>1186</v>
      </c>
      <c r="G18" s="11">
        <v>417</v>
      </c>
      <c r="H18" s="13">
        <f t="shared" si="1"/>
        <v>769</v>
      </c>
      <c r="I18" s="12">
        <f t="shared" si="2"/>
        <v>0.5638247762600094</v>
      </c>
    </row>
    <row r="19" spans="1:9" ht="15.75">
      <c r="A19" s="9" t="s">
        <v>23</v>
      </c>
      <c r="B19" s="10">
        <v>5350</v>
      </c>
      <c r="C19" s="10">
        <v>3012</v>
      </c>
      <c r="D19" s="9">
        <v>38</v>
      </c>
      <c r="E19" s="9">
        <v>60</v>
      </c>
      <c r="F19" s="9">
        <f t="shared" si="0"/>
        <v>2914</v>
      </c>
      <c r="G19" s="13">
        <v>1099</v>
      </c>
      <c r="H19" s="13">
        <f t="shared" si="1"/>
        <v>1815</v>
      </c>
      <c r="I19" s="12">
        <f t="shared" si="2"/>
        <v>0.5629906542056075</v>
      </c>
    </row>
    <row r="20" spans="1:9" ht="15.75">
      <c r="A20" s="9" t="s">
        <v>24</v>
      </c>
      <c r="B20" s="10">
        <v>3320</v>
      </c>
      <c r="C20" s="10">
        <v>1754</v>
      </c>
      <c r="D20" s="9">
        <v>10</v>
      </c>
      <c r="E20" s="9">
        <v>26</v>
      </c>
      <c r="F20" s="9">
        <f t="shared" si="0"/>
        <v>1718</v>
      </c>
      <c r="G20" s="11">
        <v>797</v>
      </c>
      <c r="H20" s="13">
        <f t="shared" si="1"/>
        <v>921</v>
      </c>
      <c r="I20" s="12">
        <f t="shared" si="2"/>
        <v>0.5283132530120482</v>
      </c>
    </row>
    <row r="21" spans="1:9" ht="15.75">
      <c r="A21" s="9" t="s">
        <v>25</v>
      </c>
      <c r="B21" s="10">
        <v>1345</v>
      </c>
      <c r="C21" s="9">
        <v>710</v>
      </c>
      <c r="D21" s="9">
        <v>4</v>
      </c>
      <c r="E21" s="9">
        <v>8</v>
      </c>
      <c r="F21" s="9">
        <f t="shared" si="0"/>
        <v>698</v>
      </c>
      <c r="G21" s="11">
        <v>241</v>
      </c>
      <c r="H21" s="13">
        <f t="shared" si="1"/>
        <v>457</v>
      </c>
      <c r="I21" s="12">
        <f t="shared" si="2"/>
        <v>0.5278810408921933</v>
      </c>
    </row>
    <row r="22" spans="1:9" ht="15.75">
      <c r="A22" s="14"/>
      <c r="B22" s="14"/>
      <c r="C22" s="14"/>
      <c r="D22" s="14"/>
      <c r="E22" s="14"/>
      <c r="F22" s="14"/>
      <c r="G22" s="1"/>
      <c r="H22" s="13"/>
      <c r="I22" s="14"/>
    </row>
    <row r="23" spans="1:9" ht="15.75">
      <c r="A23" s="9" t="s">
        <v>26</v>
      </c>
      <c r="B23" s="10">
        <f aca="true" t="shared" si="3" ref="B23:H23">SUM(B11:B21)</f>
        <v>28643</v>
      </c>
      <c r="C23" s="10">
        <f t="shared" si="3"/>
        <v>15537</v>
      </c>
      <c r="D23" s="9">
        <f t="shared" si="3"/>
        <v>175</v>
      </c>
      <c r="E23" s="9">
        <f t="shared" si="3"/>
        <v>211</v>
      </c>
      <c r="F23" s="10">
        <f t="shared" si="3"/>
        <v>15151</v>
      </c>
      <c r="G23" s="13">
        <f t="shared" si="3"/>
        <v>6129</v>
      </c>
      <c r="H23" s="13">
        <f t="shared" si="3"/>
        <v>9022</v>
      </c>
      <c r="I23" s="12">
        <f>C23/B23</f>
        <v>0.5424361973256991</v>
      </c>
    </row>
    <row r="24" spans="1:9" ht="15.75">
      <c r="A24" s="14"/>
      <c r="B24" s="14"/>
      <c r="C24" s="14"/>
      <c r="D24" s="14"/>
      <c r="E24" s="14"/>
      <c r="F24" s="15" t="s">
        <v>27</v>
      </c>
      <c r="G24" s="16">
        <f>100/F23*G23</f>
        <v>40.45277539436341</v>
      </c>
      <c r="H24" s="16">
        <f>100/F23*H23</f>
        <v>59.54722460563659</v>
      </c>
      <c r="I24" s="14"/>
    </row>
  </sheetData>
  <mergeCells count="2">
    <mergeCell ref="A3:J3"/>
    <mergeCell ref="A1:G1"/>
  </mergeCells>
  <printOptions/>
  <pageMargins left="0.75" right="0.75" top="1" bottom="1" header="0.4921259845" footer="0.4921259845"/>
  <pageSetup horizontalDpi="1200" verticalDpi="12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Kanton Nidwalden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Administrator</dc:creator>
  <cp:keywords/>
  <dc:description/>
  <cp:lastModifiedBy>Informatik Leistungs Zentrum</cp:lastModifiedBy>
  <cp:lastPrinted>2005-09-26T08:30:34Z</cp:lastPrinted>
  <dcterms:created xsi:type="dcterms:W3CDTF">2002-02-14T12:52:32Z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