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NW34\Desktop\"/>
    </mc:Choice>
  </mc:AlternateContent>
  <xr:revisionPtr revIDLastSave="0" documentId="8_{B33EA70A-C139-4E94-B6ED-8120AB3834CF}" xr6:coauthVersionLast="47" xr6:coauthVersionMax="47" xr10:uidLastSave="{00000000-0000-0000-0000-000000000000}"/>
  <bookViews>
    <workbookView xWindow="-120" yWindow="-120" windowWidth="28350" windowHeight="176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E35" i="1"/>
  <c r="E36" i="1"/>
  <c r="K36" i="1" s="1"/>
  <c r="E37" i="1"/>
  <c r="K37" i="1" s="1"/>
  <c r="E38" i="1"/>
  <c r="K38" i="1" s="1"/>
  <c r="C44" i="1"/>
  <c r="D44" i="1"/>
  <c r="B44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K35" i="1" s="1"/>
  <c r="J36" i="1"/>
  <c r="J37" i="1"/>
  <c r="J38" i="1"/>
  <c r="J39" i="1"/>
  <c r="J40" i="1"/>
  <c r="J41" i="1"/>
  <c r="J42" i="1"/>
  <c r="I41" i="1"/>
  <c r="I4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K26" i="1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13" i="1"/>
  <c r="H14" i="1"/>
  <c r="H15" i="1"/>
  <c r="H16" i="1"/>
  <c r="H17" i="1"/>
  <c r="H18" i="1"/>
  <c r="H19" i="1"/>
  <c r="K19" i="1" s="1"/>
  <c r="H20" i="1"/>
  <c r="H21" i="1"/>
  <c r="K21" i="1"/>
  <c r="L21" i="1" s="1"/>
  <c r="H22" i="1"/>
  <c r="H23" i="1"/>
  <c r="H24" i="1"/>
  <c r="H25" i="1"/>
  <c r="H26" i="1"/>
  <c r="H27" i="1"/>
  <c r="H28" i="1"/>
  <c r="H29" i="1"/>
  <c r="H30" i="1"/>
  <c r="H31" i="1"/>
  <c r="H32" i="1"/>
  <c r="H33" i="1"/>
  <c r="K33" i="1" s="1"/>
  <c r="H34" i="1"/>
  <c r="H35" i="1"/>
  <c r="H36" i="1"/>
  <c r="H37" i="1"/>
  <c r="H38" i="1"/>
  <c r="H39" i="1"/>
  <c r="H40" i="1"/>
  <c r="H41" i="1"/>
  <c r="H42" i="1"/>
  <c r="E13" i="1"/>
  <c r="E14" i="1"/>
  <c r="K14" i="1" s="1"/>
  <c r="E15" i="1"/>
  <c r="E16" i="1"/>
  <c r="E17" i="1"/>
  <c r="E18" i="1"/>
  <c r="E19" i="1"/>
  <c r="E20" i="1"/>
  <c r="K20" i="1" s="1"/>
  <c r="E21" i="1"/>
  <c r="E22" i="1"/>
  <c r="K22" i="1"/>
  <c r="L22" i="1" s="1"/>
  <c r="E23" i="1"/>
  <c r="K23" i="1" s="1"/>
  <c r="E24" i="1"/>
  <c r="K24" i="1" s="1"/>
  <c r="E25" i="1"/>
  <c r="E26" i="1"/>
  <c r="E27" i="1"/>
  <c r="K27" i="1" s="1"/>
  <c r="E28" i="1"/>
  <c r="K28" i="1" s="1"/>
  <c r="E29" i="1"/>
  <c r="K29" i="1" s="1"/>
  <c r="E30" i="1"/>
  <c r="K30" i="1" s="1"/>
  <c r="E31" i="1"/>
  <c r="K31" i="1" s="1"/>
  <c r="E32" i="1"/>
  <c r="E33" i="1"/>
  <c r="E34" i="1"/>
  <c r="K34" i="1" s="1"/>
  <c r="E39" i="1"/>
  <c r="E40" i="1"/>
  <c r="K40" i="1" s="1"/>
  <c r="E41" i="1"/>
  <c r="K41" i="1" s="1"/>
  <c r="E42" i="1"/>
  <c r="K42" i="1" s="1"/>
  <c r="F33" i="1"/>
  <c r="F34" i="1"/>
  <c r="F35" i="1"/>
  <c r="F36" i="1"/>
  <c r="F37" i="1"/>
  <c r="F38" i="1"/>
  <c r="F39" i="1"/>
  <c r="F40" i="1"/>
  <c r="F41" i="1"/>
  <c r="F42" i="1"/>
  <c r="G42" i="1"/>
  <c r="F26" i="1"/>
  <c r="F27" i="1"/>
  <c r="F28" i="1"/>
  <c r="F29" i="1"/>
  <c r="F30" i="1"/>
  <c r="F31" i="1"/>
  <c r="F32" i="1"/>
  <c r="K32" i="1" s="1"/>
  <c r="G26" i="1"/>
  <c r="G27" i="1"/>
  <c r="G28" i="1"/>
  <c r="J12" i="1"/>
  <c r="J44" i="1" s="1"/>
  <c r="I13" i="1"/>
  <c r="I12" i="1"/>
  <c r="I44" i="1" s="1"/>
  <c r="H12" i="1"/>
  <c r="H44" i="1" s="1"/>
  <c r="G13" i="1"/>
  <c r="G14" i="1"/>
  <c r="G15" i="1"/>
  <c r="G44" i="1" s="1"/>
  <c r="G16" i="1"/>
  <c r="G17" i="1"/>
  <c r="K17" i="1"/>
  <c r="G18" i="1"/>
  <c r="G19" i="1"/>
  <c r="G20" i="1"/>
  <c r="G21" i="1"/>
  <c r="G22" i="1"/>
  <c r="G23" i="1"/>
  <c r="G24" i="1"/>
  <c r="G25" i="1"/>
  <c r="F13" i="1"/>
  <c r="F44" i="1" s="1"/>
  <c r="F14" i="1"/>
  <c r="F15" i="1"/>
  <c r="K15" i="1" s="1"/>
  <c r="F16" i="1"/>
  <c r="K16" i="1"/>
  <c r="L16" i="1" s="1"/>
  <c r="M16" i="1" s="1"/>
  <c r="F17" i="1"/>
  <c r="F18" i="1"/>
  <c r="K18" i="1" s="1"/>
  <c r="F19" i="1"/>
  <c r="F20" i="1"/>
  <c r="F21" i="1"/>
  <c r="F22" i="1"/>
  <c r="F23" i="1"/>
  <c r="F24" i="1"/>
  <c r="F25" i="1"/>
  <c r="K25" i="1" s="1"/>
  <c r="E12" i="1"/>
  <c r="K12" i="1" s="1"/>
  <c r="F12" i="1"/>
  <c r="G12" i="1"/>
  <c r="K39" i="1"/>
  <c r="L39" i="1" s="1"/>
  <c r="L20" i="1" l="1"/>
  <c r="M20" i="1" s="1"/>
  <c r="L30" i="1"/>
  <c r="M30" i="1" s="1"/>
  <c r="L32" i="1"/>
  <c r="M32" i="1" s="1"/>
  <c r="L25" i="1"/>
  <c r="M25" i="1" s="1"/>
  <c r="L29" i="1"/>
  <c r="M29" i="1"/>
  <c r="M12" i="1"/>
  <c r="L12" i="1"/>
  <c r="L15" i="1"/>
  <c r="M15" i="1"/>
  <c r="L31" i="1"/>
  <c r="M31" i="1"/>
  <c r="L28" i="1"/>
  <c r="M28" i="1" s="1"/>
  <c r="L35" i="1"/>
  <c r="M35" i="1"/>
  <c r="L27" i="1"/>
  <c r="M27" i="1" s="1"/>
  <c r="L33" i="1"/>
  <c r="M33" i="1" s="1"/>
  <c r="L38" i="1"/>
  <c r="M38" i="1" s="1"/>
  <c r="L37" i="1"/>
  <c r="M37" i="1" s="1"/>
  <c r="L42" i="1"/>
  <c r="M42" i="1" s="1"/>
  <c r="L26" i="1"/>
  <c r="M26" i="1"/>
  <c r="L41" i="1"/>
  <c r="M41" i="1" s="1"/>
  <c r="M14" i="1"/>
  <c r="L14" i="1"/>
  <c r="L18" i="1"/>
  <c r="M18" i="1"/>
  <c r="L40" i="1"/>
  <c r="M40" i="1"/>
  <c r="L24" i="1"/>
  <c r="M24" i="1" s="1"/>
  <c r="L36" i="1"/>
  <c r="M36" i="1"/>
  <c r="L23" i="1"/>
  <c r="M23" i="1" s="1"/>
  <c r="M19" i="1"/>
  <c r="L19" i="1"/>
  <c r="L34" i="1"/>
  <c r="M34" i="1"/>
  <c r="M21" i="1"/>
  <c r="M39" i="1"/>
  <c r="K13" i="1"/>
  <c r="E44" i="1"/>
  <c r="L17" i="1"/>
  <c r="M17" i="1" s="1"/>
  <c r="M22" i="1"/>
  <c r="L13" i="1" l="1"/>
  <c r="M13" i="1" s="1"/>
  <c r="M44" i="1" s="1"/>
  <c r="K44" i="1"/>
  <c r="L44" i="1"/>
</calcChain>
</file>

<file path=xl/sharedStrings.xml><?xml version="1.0" encoding="utf-8"?>
<sst xmlns="http://schemas.openxmlformats.org/spreadsheetml/2006/main" count="57" uniqueCount="42">
  <si>
    <t>Pflegeleistungen</t>
  </si>
  <si>
    <t>Zahlung an Leistungserbringer:</t>
  </si>
  <si>
    <t>IBAN  (21-stellig)</t>
  </si>
  <si>
    <t>Datum:</t>
  </si>
  <si>
    <t>Stempel und Unterschrift</t>
  </si>
  <si>
    <t>Grundpflege</t>
  </si>
  <si>
    <t>Beratung</t>
  </si>
  <si>
    <t xml:space="preserve">Abklärung </t>
  </si>
  <si>
    <t>Behandlung</t>
  </si>
  <si>
    <t xml:space="preserve">Untersuchung </t>
  </si>
  <si>
    <t>Taxe</t>
  </si>
  <si>
    <t>Krankenversicherer</t>
  </si>
  <si>
    <t>Beitrag der</t>
  </si>
  <si>
    <t>vers. Person</t>
  </si>
  <si>
    <t>Kantons-</t>
  </si>
  <si>
    <t>beitrag</t>
  </si>
  <si>
    <t>Total</t>
  </si>
  <si>
    <t xml:space="preserve">nach </t>
  </si>
  <si>
    <t xml:space="preserve">Abzug </t>
  </si>
  <si>
    <t>Krankenv.</t>
  </si>
  <si>
    <t xml:space="preserve">max. </t>
  </si>
  <si>
    <t>Min.</t>
  </si>
  <si>
    <t>Leistungserbringer</t>
  </si>
  <si>
    <t>CHxx xxxx xxxx xxxx xxxx 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</si>
  <si>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</si>
  <si>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</si>
  <si>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</si>
  <si>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</si>
  <si>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</si>
  <si>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</si>
  <si>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</si>
  <si>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</si>
  <si>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</si>
  <si>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Tag</t>
  </si>
  <si>
    <t>xx.xx.xxxx</t>
  </si>
  <si>
    <t xml:space="preserve">Versicherte Person </t>
  </si>
  <si>
    <t>Zeitraum</t>
  </si>
  <si>
    <t>Beilage: Antrag und Kopie der ärztlichen Anordnung (bei erster Abrechnung)</t>
  </si>
  <si>
    <t>R2971-S9100</t>
  </si>
  <si>
    <t>xxxx, xxxxxx, Stans</t>
  </si>
  <si>
    <t>Muster Hans, Musterstrasse 12, 6370 Stans</t>
  </si>
  <si>
    <t>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</si>
</sst>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0" fillId="0" borderId="1" xfId="0" applyBorder="1"/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3" fillId="0" borderId="8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4" fillId="0" borderId="0" xfId="0" applyFont="1"/>
    <xf numFmtId="2" fontId="0" fillId="0" borderId="0" xfId="0" applyNumberFormat="1" applyBorder="1" applyAlignment="1">
      <alignment horizontal="center"/>
    </xf>
    <xf numFmtId="0" fontId="2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6" fillId="0" borderId="9" xfId="0" applyFont="1" applyBorder="1" applyAlignment="1">
      <alignment horizontal="left" vertical="top"/>
    </xf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/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43" fontId="7" fillId="0" borderId="10" xfId="1" applyFont="1" applyBorder="1"/>
    <xf numFmtId="43" fontId="7" fillId="0" borderId="0" xfId="1" applyFont="1" applyBorder="1"/>
    <xf numFmtId="43" fontId="7" fillId="0" borderId="11" xfId="1" applyFont="1" applyBorder="1" applyAlignment="1">
      <alignment horizontal="center"/>
    </xf>
    <xf numFmtId="43" fontId="7" fillId="0" borderId="11" xfId="1" applyFont="1" applyBorder="1"/>
    <xf numFmtId="43" fontId="8" fillId="0" borderId="9" xfId="1" applyFont="1" applyBorder="1"/>
    <xf numFmtId="0" fontId="7" fillId="0" borderId="10" xfId="0" applyFont="1" applyBorder="1"/>
    <xf numFmtId="43" fontId="8" fillId="0" borderId="9" xfId="0" applyNumberFormat="1" applyFont="1" applyBorder="1"/>
    <xf numFmtId="0" fontId="7" fillId="0" borderId="0" xfId="0" applyFont="1"/>
    <xf numFmtId="0" fontId="8" fillId="0" borderId="0" xfId="0" applyFont="1"/>
    <xf numFmtId="1" fontId="7" fillId="0" borderId="9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7" fillId="0" borderId="1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7" fillId="0" borderId="9" xfId="0" quotePrefix="1" applyNumberFormat="1" applyFont="1" applyFill="1" applyBorder="1" applyAlignment="1">
      <alignment horizontal="left"/>
    </xf>
    <xf numFmtId="0" fontId="0" fillId="0" borderId="1" xfId="0" applyFill="1" applyBorder="1"/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1" fontId="7" fillId="2" borderId="10" xfId="0" applyNumberFormat="1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Border="1" applyAlignment="1" applyProtection="1">
      <alignment horizontal="center"/>
      <protection locked="0"/>
    </xf>
    <xf numFmtId="1" fontId="7" fillId="2" borderId="11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/>
    <xf numFmtId="43" fontId="8" fillId="0" borderId="10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8" fillId="0" borderId="11" xfId="1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17" fontId="0" fillId="2" borderId="0" xfId="0" applyNumberFormat="1" applyFill="1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D14" sqref="D14"/>
    </sheetView>
  </sheetViews>
  <sheetFormatPr baseColWidth="10" defaultRowHeight="12.75" x14ac:dyDescent="0.2"/>
  <cols>
    <col min="1" max="1" width="5.140625" customWidth="1"/>
    <col min="2" max="2" width="9.7109375" customWidth="1"/>
    <col min="3" max="3" width="12" customWidth="1"/>
    <col min="5" max="5" width="9.7109375" customWidth="1"/>
    <col min="8" max="8" width="9.7109375" customWidth="1"/>
    <col min="11" max="13" width="9.7109375" customWidth="1"/>
  </cols>
  <sheetData>
    <row r="1" spans="1:13" x14ac:dyDescent="0.2">
      <c r="A1" s="1" t="s">
        <v>22</v>
      </c>
      <c r="B1" s="1"/>
      <c r="D1" s="63" t="s">
        <v>39</v>
      </c>
      <c r="E1" s="63"/>
      <c r="F1" s="63"/>
      <c r="G1" s="63"/>
      <c r="H1" s="63"/>
      <c r="I1" s="63"/>
    </row>
    <row r="2" spans="1:13" ht="7.5" customHeight="1" x14ac:dyDescent="0.2">
      <c r="A2" s="1"/>
      <c r="B2" s="1"/>
    </row>
    <row r="3" spans="1:13" x14ac:dyDescent="0.2">
      <c r="A3" s="1" t="s">
        <v>35</v>
      </c>
      <c r="B3" s="1"/>
      <c r="D3" s="63" t="s">
        <v>40</v>
      </c>
      <c r="E3" s="63"/>
      <c r="F3" s="63"/>
      <c r="G3" s="63"/>
      <c r="H3" s="63"/>
      <c r="I3" s="63"/>
      <c r="J3" t="s">
        <v>36</v>
      </c>
      <c r="K3" s="64" t="s">
        <v>41</v>
      </c>
      <c r="L3" s="74"/>
    </row>
    <row r="4" spans="1:13" ht="7.5" customHeight="1" x14ac:dyDescent="0.2"/>
    <row r="5" spans="1:13" s="44" customFormat="1" ht="12" x14ac:dyDescent="0.2">
      <c r="A5" s="45" t="s">
        <v>0</v>
      </c>
      <c r="D5" s="4" t="s">
        <v>38</v>
      </c>
      <c r="E5" s="16"/>
      <c r="F5" s="16"/>
    </row>
    <row r="6" spans="1:13" ht="9" customHeight="1" x14ac:dyDescent="0.2">
      <c r="E6" s="3"/>
      <c r="F6" s="3"/>
      <c r="G6" s="3"/>
      <c r="H6" s="2"/>
    </row>
    <row r="7" spans="1:13" s="4" customFormat="1" ht="11.25" x14ac:dyDescent="0.2">
      <c r="A7" s="25" t="s">
        <v>33</v>
      </c>
      <c r="B7" s="19" t="s">
        <v>7</v>
      </c>
      <c r="C7" s="20" t="s">
        <v>9</v>
      </c>
      <c r="D7" s="21" t="s">
        <v>5</v>
      </c>
      <c r="E7" s="19" t="s">
        <v>7</v>
      </c>
      <c r="F7" s="20" t="s">
        <v>9</v>
      </c>
      <c r="G7" s="21" t="s">
        <v>5</v>
      </c>
      <c r="H7" s="19" t="s">
        <v>7</v>
      </c>
      <c r="I7" s="20" t="s">
        <v>9</v>
      </c>
      <c r="J7" s="21" t="s">
        <v>5</v>
      </c>
      <c r="K7" s="32" t="s">
        <v>16</v>
      </c>
      <c r="L7" s="32" t="s">
        <v>12</v>
      </c>
      <c r="M7" s="32" t="s">
        <v>14</v>
      </c>
    </row>
    <row r="8" spans="1:13" s="4" customFormat="1" ht="11.25" x14ac:dyDescent="0.2">
      <c r="A8" s="26"/>
      <c r="B8" s="51" t="s">
        <v>6</v>
      </c>
      <c r="C8" s="52" t="s">
        <v>8</v>
      </c>
      <c r="D8" s="53"/>
      <c r="E8" s="51" t="s">
        <v>6</v>
      </c>
      <c r="F8" s="52" t="s">
        <v>8</v>
      </c>
      <c r="G8" s="53"/>
      <c r="H8" s="51" t="s">
        <v>6</v>
      </c>
      <c r="I8" s="52" t="s">
        <v>8</v>
      </c>
      <c r="J8" s="53"/>
      <c r="K8" s="33" t="s">
        <v>17</v>
      </c>
      <c r="L8" s="33" t="s">
        <v>13</v>
      </c>
      <c r="M8" s="33" t="s">
        <v>15</v>
      </c>
    </row>
    <row r="9" spans="1:13" s="16" customFormat="1" ht="11.25" x14ac:dyDescent="0.2">
      <c r="A9" s="27"/>
      <c r="B9" s="51" t="s">
        <v>21</v>
      </c>
      <c r="C9" s="52" t="s">
        <v>21</v>
      </c>
      <c r="D9" s="53" t="s">
        <v>21</v>
      </c>
      <c r="E9" s="51" t="s">
        <v>10</v>
      </c>
      <c r="F9" s="52" t="s">
        <v>10</v>
      </c>
      <c r="G9" s="53" t="s">
        <v>10</v>
      </c>
      <c r="H9" s="75" t="s">
        <v>11</v>
      </c>
      <c r="I9" s="76"/>
      <c r="J9" s="77"/>
      <c r="K9" s="33" t="s">
        <v>18</v>
      </c>
      <c r="L9" s="33" t="s">
        <v>20</v>
      </c>
      <c r="M9" s="34"/>
    </row>
    <row r="10" spans="1:13" s="16" customFormat="1" ht="11.25" x14ac:dyDescent="0.2">
      <c r="A10" s="28"/>
      <c r="B10" s="29"/>
      <c r="C10" s="30"/>
      <c r="D10" s="31"/>
      <c r="E10" s="22">
        <v>131</v>
      </c>
      <c r="F10" s="23">
        <v>102</v>
      </c>
      <c r="G10" s="24">
        <v>93</v>
      </c>
      <c r="H10" s="22">
        <v>76.900000000000006</v>
      </c>
      <c r="I10" s="23">
        <v>63</v>
      </c>
      <c r="J10" s="24">
        <v>52.6</v>
      </c>
      <c r="K10" s="35" t="s">
        <v>19</v>
      </c>
      <c r="L10" s="36">
        <v>15.35</v>
      </c>
      <c r="M10" s="34"/>
    </row>
    <row r="11" spans="1:13" ht="4.5" customHeight="1" x14ac:dyDescent="0.2">
      <c r="A11" s="54"/>
      <c r="B11" s="55"/>
      <c r="C11" s="56"/>
      <c r="D11" s="57"/>
      <c r="E11" s="6"/>
      <c r="F11" s="7"/>
      <c r="G11" s="8"/>
      <c r="H11" s="6"/>
      <c r="I11" s="7"/>
      <c r="J11" s="8"/>
      <c r="K11" s="13"/>
      <c r="L11" s="15"/>
      <c r="M11" s="12"/>
    </row>
    <row r="12" spans="1:13" s="44" customFormat="1" ht="12" x14ac:dyDescent="0.2">
      <c r="A12" s="58" t="s">
        <v>24</v>
      </c>
      <c r="B12" s="66">
        <v>90</v>
      </c>
      <c r="C12" s="67">
        <v>30</v>
      </c>
      <c r="D12" s="68">
        <v>20</v>
      </c>
      <c r="E12" s="37">
        <f>ROUND(B12*$E$10/60*20,0)/20</f>
        <v>196.5</v>
      </c>
      <c r="F12" s="38">
        <f>ROUND(C12*$F$10/60*20,0)/20</f>
        <v>51</v>
      </c>
      <c r="G12" s="39">
        <f>ROUND(D12*$G$10/60*20,0)/20</f>
        <v>31</v>
      </c>
      <c r="H12" s="37">
        <f>ROUND(B12*$H$10/60*20,0)/20</f>
        <v>115.35</v>
      </c>
      <c r="I12" s="38">
        <f>ROUND(C12*$I$10/60*20,0)/20</f>
        <v>31.5</v>
      </c>
      <c r="J12" s="40">
        <f>ROUND(D12*$J$10/60*20,0)/20</f>
        <v>17.55</v>
      </c>
      <c r="K12" s="41">
        <f>SUM(E12:G12)-SUM(H12:J12)</f>
        <v>114.1</v>
      </c>
      <c r="L12" s="50">
        <f>IF(K12&gt;$L$10,$L$10,K12)</f>
        <v>15.35</v>
      </c>
      <c r="M12" s="43">
        <f>K12-L12</f>
        <v>98.75</v>
      </c>
    </row>
    <row r="13" spans="1:13" s="44" customFormat="1" ht="12" x14ac:dyDescent="0.2">
      <c r="A13" s="58" t="s">
        <v>25</v>
      </c>
      <c r="B13" s="66"/>
      <c r="C13" s="67">
        <v>30</v>
      </c>
      <c r="D13" s="68"/>
      <c r="E13" s="37">
        <f t="shared" ref="E13:E42" si="0">ROUND(B13*$E$10/60*20,0)/20</f>
        <v>0</v>
      </c>
      <c r="F13" s="38">
        <f t="shared" ref="F13:F42" si="1">ROUND(C13*$F$10/60*20,0)/20</f>
        <v>51</v>
      </c>
      <c r="G13" s="39">
        <f t="shared" ref="G13:G41" si="2">ROUND(D13*$G$10/60*20,0)/20</f>
        <v>0</v>
      </c>
      <c r="H13" s="37">
        <f t="shared" ref="H13:H42" si="3">ROUND(B13*$H$10/60*20,0)/20</f>
        <v>0</v>
      </c>
      <c r="I13" s="38">
        <f t="shared" ref="I13:I42" si="4">ROUND(C13*$I$10/60*20,0)/20</f>
        <v>31.5</v>
      </c>
      <c r="J13" s="40">
        <f t="shared" ref="J13:J42" si="5">ROUND(D13*$J$10/60*20,0)/20</f>
        <v>0</v>
      </c>
      <c r="K13" s="41">
        <f t="shared" ref="K13:K42" si="6">SUM(E13:G13)-SUM(H13:J13)</f>
        <v>19.5</v>
      </c>
      <c r="L13" s="50">
        <f t="shared" ref="L13:L42" si="7">IF(K13&gt;$L$10,$L$10,K13)</f>
        <v>15.35</v>
      </c>
      <c r="M13" s="43">
        <f t="shared" ref="M13:M42" si="8">K13-L13</f>
        <v>4.1500000000000004</v>
      </c>
    </row>
    <row r="14" spans="1:13" s="44" customFormat="1" ht="12" x14ac:dyDescent="0.2">
      <c r="A14" s="58" t="s">
        <v>26</v>
      </c>
      <c r="B14" s="66"/>
      <c r="C14" s="67"/>
      <c r="D14" s="68">
        <v>15</v>
      </c>
      <c r="E14" s="37">
        <f t="shared" si="0"/>
        <v>0</v>
      </c>
      <c r="F14" s="38">
        <f t="shared" si="1"/>
        <v>0</v>
      </c>
      <c r="G14" s="39">
        <f t="shared" si="2"/>
        <v>23.25</v>
      </c>
      <c r="H14" s="37">
        <f t="shared" si="3"/>
        <v>0</v>
      </c>
      <c r="I14" s="38">
        <f t="shared" si="4"/>
        <v>0</v>
      </c>
      <c r="J14" s="40">
        <f t="shared" si="5"/>
        <v>13.15</v>
      </c>
      <c r="K14" s="41">
        <f t="shared" si="6"/>
        <v>10.1</v>
      </c>
      <c r="L14" s="50">
        <f t="shared" si="7"/>
        <v>10.1</v>
      </c>
      <c r="M14" s="43">
        <f t="shared" si="8"/>
        <v>0</v>
      </c>
    </row>
    <row r="15" spans="1:13" s="44" customFormat="1" ht="12" x14ac:dyDescent="0.2">
      <c r="A15" s="58" t="s">
        <v>27</v>
      </c>
      <c r="B15" s="66"/>
      <c r="C15" s="67"/>
      <c r="D15" s="68">
        <v>45</v>
      </c>
      <c r="E15" s="37">
        <f t="shared" si="0"/>
        <v>0</v>
      </c>
      <c r="F15" s="38">
        <f t="shared" si="1"/>
        <v>0</v>
      </c>
      <c r="G15" s="39">
        <f t="shared" si="2"/>
        <v>69.75</v>
      </c>
      <c r="H15" s="37">
        <f t="shared" si="3"/>
        <v>0</v>
      </c>
      <c r="I15" s="38">
        <f t="shared" si="4"/>
        <v>0</v>
      </c>
      <c r="J15" s="40">
        <f t="shared" si="5"/>
        <v>39.450000000000003</v>
      </c>
      <c r="K15" s="41">
        <f t="shared" si="6"/>
        <v>30.299999999999997</v>
      </c>
      <c r="L15" s="50">
        <f t="shared" si="7"/>
        <v>15.35</v>
      </c>
      <c r="M15" s="43">
        <f t="shared" si="8"/>
        <v>14.949999999999998</v>
      </c>
    </row>
    <row r="16" spans="1:13" s="44" customFormat="1" ht="12" x14ac:dyDescent="0.2">
      <c r="A16" s="58" t="s">
        <v>28</v>
      </c>
      <c r="B16" s="66"/>
      <c r="C16" s="67">
        <v>45</v>
      </c>
      <c r="D16" s="68"/>
      <c r="E16" s="37">
        <f t="shared" si="0"/>
        <v>0</v>
      </c>
      <c r="F16" s="38">
        <f t="shared" si="1"/>
        <v>76.5</v>
      </c>
      <c r="G16" s="39">
        <f t="shared" si="2"/>
        <v>0</v>
      </c>
      <c r="H16" s="37">
        <f t="shared" si="3"/>
        <v>0</v>
      </c>
      <c r="I16" s="38">
        <f t="shared" si="4"/>
        <v>47.25</v>
      </c>
      <c r="J16" s="40">
        <f t="shared" si="5"/>
        <v>0</v>
      </c>
      <c r="K16" s="41">
        <f t="shared" si="6"/>
        <v>29.25</v>
      </c>
      <c r="L16" s="50">
        <f t="shared" si="7"/>
        <v>15.35</v>
      </c>
      <c r="M16" s="43">
        <f t="shared" si="8"/>
        <v>13.9</v>
      </c>
    </row>
    <row r="17" spans="1:13" s="44" customFormat="1" ht="12" x14ac:dyDescent="0.2">
      <c r="A17" s="58" t="s">
        <v>29</v>
      </c>
      <c r="B17" s="66"/>
      <c r="C17" s="67"/>
      <c r="D17" s="68"/>
      <c r="E17" s="37">
        <f t="shared" si="0"/>
        <v>0</v>
      </c>
      <c r="F17" s="38">
        <f t="shared" si="1"/>
        <v>0</v>
      </c>
      <c r="G17" s="39">
        <f t="shared" si="2"/>
        <v>0</v>
      </c>
      <c r="H17" s="37">
        <f t="shared" si="3"/>
        <v>0</v>
      </c>
      <c r="I17" s="38">
        <f t="shared" si="4"/>
        <v>0</v>
      </c>
      <c r="J17" s="40">
        <f t="shared" si="5"/>
        <v>0</v>
      </c>
      <c r="K17" s="41">
        <f t="shared" si="6"/>
        <v>0</v>
      </c>
      <c r="L17" s="50">
        <f t="shared" si="7"/>
        <v>0</v>
      </c>
      <c r="M17" s="43">
        <f t="shared" si="8"/>
        <v>0</v>
      </c>
    </row>
    <row r="18" spans="1:13" s="44" customFormat="1" ht="12" x14ac:dyDescent="0.2">
      <c r="A18" s="58" t="s">
        <v>30</v>
      </c>
      <c r="B18" s="66"/>
      <c r="C18" s="67">
        <v>10</v>
      </c>
      <c r="D18" s="68">
        <v>10</v>
      </c>
      <c r="E18" s="37">
        <f t="shared" si="0"/>
        <v>0</v>
      </c>
      <c r="F18" s="38">
        <f t="shared" si="1"/>
        <v>17</v>
      </c>
      <c r="G18" s="39">
        <f t="shared" si="2"/>
        <v>15.5</v>
      </c>
      <c r="H18" s="37">
        <f t="shared" si="3"/>
        <v>0</v>
      </c>
      <c r="I18" s="38">
        <f t="shared" si="4"/>
        <v>10.5</v>
      </c>
      <c r="J18" s="40">
        <f t="shared" si="5"/>
        <v>8.75</v>
      </c>
      <c r="K18" s="41">
        <f t="shared" si="6"/>
        <v>13.25</v>
      </c>
      <c r="L18" s="50">
        <f t="shared" si="7"/>
        <v>13.25</v>
      </c>
      <c r="M18" s="43">
        <f t="shared" si="8"/>
        <v>0</v>
      </c>
    </row>
    <row r="19" spans="1:13" s="44" customFormat="1" ht="12" x14ac:dyDescent="0.2">
      <c r="A19" s="58" t="s">
        <v>31</v>
      </c>
      <c r="B19" s="66"/>
      <c r="C19" s="67">
        <v>50</v>
      </c>
      <c r="D19" s="68"/>
      <c r="E19" s="37">
        <f t="shared" si="0"/>
        <v>0</v>
      </c>
      <c r="F19" s="38">
        <f t="shared" si="1"/>
        <v>85</v>
      </c>
      <c r="G19" s="39">
        <f t="shared" si="2"/>
        <v>0</v>
      </c>
      <c r="H19" s="37">
        <f t="shared" si="3"/>
        <v>0</v>
      </c>
      <c r="I19" s="38">
        <f t="shared" si="4"/>
        <v>52.5</v>
      </c>
      <c r="J19" s="40">
        <f t="shared" si="5"/>
        <v>0</v>
      </c>
      <c r="K19" s="41">
        <f t="shared" si="6"/>
        <v>32.5</v>
      </c>
      <c r="L19" s="50">
        <f t="shared" si="7"/>
        <v>15.35</v>
      </c>
      <c r="M19" s="43">
        <f t="shared" si="8"/>
        <v>17.149999999999999</v>
      </c>
    </row>
    <row r="20" spans="1:13" s="44" customFormat="1" ht="12" x14ac:dyDescent="0.2">
      <c r="A20" s="58" t="s">
        <v>32</v>
      </c>
      <c r="B20" s="66"/>
      <c r="C20" s="67"/>
      <c r="D20" s="68"/>
      <c r="E20" s="37">
        <f t="shared" si="0"/>
        <v>0</v>
      </c>
      <c r="F20" s="38">
        <f t="shared" si="1"/>
        <v>0</v>
      </c>
      <c r="G20" s="39">
        <f t="shared" si="2"/>
        <v>0</v>
      </c>
      <c r="H20" s="37">
        <f t="shared" si="3"/>
        <v>0</v>
      </c>
      <c r="I20" s="38">
        <f t="shared" si="4"/>
        <v>0</v>
      </c>
      <c r="J20" s="40">
        <f t="shared" si="5"/>
        <v>0</v>
      </c>
      <c r="K20" s="41">
        <f t="shared" si="6"/>
        <v>0</v>
      </c>
      <c r="L20" s="50">
        <f t="shared" si="7"/>
        <v>0</v>
      </c>
      <c r="M20" s="43">
        <f t="shared" si="8"/>
        <v>0</v>
      </c>
    </row>
    <row r="21" spans="1:13" s="44" customFormat="1" ht="12" x14ac:dyDescent="0.2">
      <c r="A21" s="46">
        <v>10</v>
      </c>
      <c r="B21" s="66"/>
      <c r="C21" s="67"/>
      <c r="D21" s="68"/>
      <c r="E21" s="37">
        <f t="shared" si="0"/>
        <v>0</v>
      </c>
      <c r="F21" s="38">
        <f t="shared" si="1"/>
        <v>0</v>
      </c>
      <c r="G21" s="39">
        <f t="shared" si="2"/>
        <v>0</v>
      </c>
      <c r="H21" s="37">
        <f t="shared" si="3"/>
        <v>0</v>
      </c>
      <c r="I21" s="38">
        <f t="shared" si="4"/>
        <v>0</v>
      </c>
      <c r="J21" s="40">
        <f t="shared" si="5"/>
        <v>0</v>
      </c>
      <c r="K21" s="41">
        <f t="shared" si="6"/>
        <v>0</v>
      </c>
      <c r="L21" s="50">
        <f t="shared" si="7"/>
        <v>0</v>
      </c>
      <c r="M21" s="43">
        <f t="shared" si="8"/>
        <v>0</v>
      </c>
    </row>
    <row r="22" spans="1:13" s="44" customFormat="1" ht="12" x14ac:dyDescent="0.2">
      <c r="A22" s="46">
        <v>11</v>
      </c>
      <c r="B22" s="66"/>
      <c r="C22" s="67">
        <v>50</v>
      </c>
      <c r="D22" s="68"/>
      <c r="E22" s="37">
        <f t="shared" si="0"/>
        <v>0</v>
      </c>
      <c r="F22" s="38">
        <f t="shared" si="1"/>
        <v>85</v>
      </c>
      <c r="G22" s="39">
        <f t="shared" si="2"/>
        <v>0</v>
      </c>
      <c r="H22" s="37">
        <f t="shared" si="3"/>
        <v>0</v>
      </c>
      <c r="I22" s="38">
        <f t="shared" si="4"/>
        <v>52.5</v>
      </c>
      <c r="J22" s="40">
        <f t="shared" si="5"/>
        <v>0</v>
      </c>
      <c r="K22" s="41">
        <f t="shared" si="6"/>
        <v>32.5</v>
      </c>
      <c r="L22" s="50">
        <f t="shared" si="7"/>
        <v>15.35</v>
      </c>
      <c r="M22" s="43">
        <f t="shared" si="8"/>
        <v>17.149999999999999</v>
      </c>
    </row>
    <row r="23" spans="1:13" s="44" customFormat="1" ht="12" x14ac:dyDescent="0.2">
      <c r="A23" s="46">
        <v>12</v>
      </c>
      <c r="B23" s="66"/>
      <c r="C23" s="67"/>
      <c r="D23" s="68">
        <v>20</v>
      </c>
      <c r="E23" s="37">
        <f t="shared" si="0"/>
        <v>0</v>
      </c>
      <c r="F23" s="38">
        <f t="shared" si="1"/>
        <v>0</v>
      </c>
      <c r="G23" s="39">
        <f t="shared" si="2"/>
        <v>31</v>
      </c>
      <c r="H23" s="37">
        <f t="shared" si="3"/>
        <v>0</v>
      </c>
      <c r="I23" s="38">
        <f t="shared" si="4"/>
        <v>0</v>
      </c>
      <c r="J23" s="40">
        <f t="shared" si="5"/>
        <v>17.55</v>
      </c>
      <c r="K23" s="41">
        <f t="shared" si="6"/>
        <v>13.45</v>
      </c>
      <c r="L23" s="50">
        <f t="shared" si="7"/>
        <v>13.45</v>
      </c>
      <c r="M23" s="43">
        <f t="shared" si="8"/>
        <v>0</v>
      </c>
    </row>
    <row r="24" spans="1:13" s="44" customFormat="1" ht="12" x14ac:dyDescent="0.2">
      <c r="A24" s="46">
        <v>13</v>
      </c>
      <c r="B24" s="66"/>
      <c r="C24" s="67"/>
      <c r="D24" s="68">
        <v>30</v>
      </c>
      <c r="E24" s="37">
        <f t="shared" si="0"/>
        <v>0</v>
      </c>
      <c r="F24" s="38">
        <f t="shared" si="1"/>
        <v>0</v>
      </c>
      <c r="G24" s="39">
        <f t="shared" si="2"/>
        <v>46.5</v>
      </c>
      <c r="H24" s="37">
        <f t="shared" si="3"/>
        <v>0</v>
      </c>
      <c r="I24" s="38">
        <f t="shared" si="4"/>
        <v>0</v>
      </c>
      <c r="J24" s="40">
        <f t="shared" si="5"/>
        <v>26.3</v>
      </c>
      <c r="K24" s="41">
        <f t="shared" si="6"/>
        <v>20.2</v>
      </c>
      <c r="L24" s="50">
        <f t="shared" si="7"/>
        <v>15.35</v>
      </c>
      <c r="M24" s="43">
        <f t="shared" si="8"/>
        <v>4.8499999999999996</v>
      </c>
    </row>
    <row r="25" spans="1:13" s="44" customFormat="1" ht="12" x14ac:dyDescent="0.2">
      <c r="A25" s="46">
        <v>14</v>
      </c>
      <c r="B25" s="66"/>
      <c r="C25" s="67"/>
      <c r="D25" s="68">
        <v>40</v>
      </c>
      <c r="E25" s="37">
        <f t="shared" si="0"/>
        <v>0</v>
      </c>
      <c r="F25" s="38">
        <f t="shared" si="1"/>
        <v>0</v>
      </c>
      <c r="G25" s="39">
        <f t="shared" si="2"/>
        <v>62</v>
      </c>
      <c r="H25" s="37">
        <f t="shared" si="3"/>
        <v>0</v>
      </c>
      <c r="I25" s="38">
        <f t="shared" si="4"/>
        <v>0</v>
      </c>
      <c r="J25" s="40">
        <f t="shared" si="5"/>
        <v>35.049999999999997</v>
      </c>
      <c r="K25" s="41">
        <f t="shared" si="6"/>
        <v>26.950000000000003</v>
      </c>
      <c r="L25" s="50">
        <f t="shared" si="7"/>
        <v>15.35</v>
      </c>
      <c r="M25" s="43">
        <f t="shared" si="8"/>
        <v>11.600000000000003</v>
      </c>
    </row>
    <row r="26" spans="1:13" s="44" customFormat="1" ht="12" x14ac:dyDescent="0.2">
      <c r="A26" s="46">
        <v>15</v>
      </c>
      <c r="B26" s="66"/>
      <c r="C26" s="67">
        <v>20</v>
      </c>
      <c r="D26" s="68"/>
      <c r="E26" s="37">
        <f t="shared" si="0"/>
        <v>0</v>
      </c>
      <c r="F26" s="38">
        <f t="shared" si="1"/>
        <v>34</v>
      </c>
      <c r="G26" s="39">
        <f t="shared" si="2"/>
        <v>0</v>
      </c>
      <c r="H26" s="37">
        <f t="shared" si="3"/>
        <v>0</v>
      </c>
      <c r="I26" s="38">
        <f t="shared" si="4"/>
        <v>21</v>
      </c>
      <c r="J26" s="40">
        <f t="shared" si="5"/>
        <v>0</v>
      </c>
      <c r="K26" s="41">
        <f t="shared" si="6"/>
        <v>13</v>
      </c>
      <c r="L26" s="50">
        <f t="shared" si="7"/>
        <v>13</v>
      </c>
      <c r="M26" s="43">
        <f t="shared" si="8"/>
        <v>0</v>
      </c>
    </row>
    <row r="27" spans="1:13" s="44" customFormat="1" ht="12" x14ac:dyDescent="0.2">
      <c r="A27" s="46">
        <v>16</v>
      </c>
      <c r="B27" s="66"/>
      <c r="C27" s="67"/>
      <c r="D27" s="68"/>
      <c r="E27" s="37">
        <f t="shared" si="0"/>
        <v>0</v>
      </c>
      <c r="F27" s="38">
        <f t="shared" si="1"/>
        <v>0</v>
      </c>
      <c r="G27" s="39">
        <f t="shared" si="2"/>
        <v>0</v>
      </c>
      <c r="H27" s="37">
        <f t="shared" si="3"/>
        <v>0</v>
      </c>
      <c r="I27" s="38">
        <f t="shared" si="4"/>
        <v>0</v>
      </c>
      <c r="J27" s="40">
        <f t="shared" si="5"/>
        <v>0</v>
      </c>
      <c r="K27" s="41">
        <f t="shared" si="6"/>
        <v>0</v>
      </c>
      <c r="L27" s="50">
        <f t="shared" si="7"/>
        <v>0</v>
      </c>
      <c r="M27" s="43">
        <f t="shared" si="8"/>
        <v>0</v>
      </c>
    </row>
    <row r="28" spans="1:13" s="44" customFormat="1" ht="12" x14ac:dyDescent="0.2">
      <c r="A28" s="46">
        <v>17</v>
      </c>
      <c r="B28" s="66"/>
      <c r="C28" s="67"/>
      <c r="D28" s="68"/>
      <c r="E28" s="37">
        <f t="shared" si="0"/>
        <v>0</v>
      </c>
      <c r="F28" s="38">
        <f t="shared" si="1"/>
        <v>0</v>
      </c>
      <c r="G28" s="39">
        <f t="shared" si="2"/>
        <v>0</v>
      </c>
      <c r="H28" s="37">
        <f t="shared" si="3"/>
        <v>0</v>
      </c>
      <c r="I28" s="38">
        <f t="shared" si="4"/>
        <v>0</v>
      </c>
      <c r="J28" s="40">
        <f t="shared" si="5"/>
        <v>0</v>
      </c>
      <c r="K28" s="41">
        <f t="shared" si="6"/>
        <v>0</v>
      </c>
      <c r="L28" s="50">
        <f t="shared" si="7"/>
        <v>0</v>
      </c>
      <c r="M28" s="43">
        <f t="shared" si="8"/>
        <v>0</v>
      </c>
    </row>
    <row r="29" spans="1:13" s="44" customFormat="1" ht="12" x14ac:dyDescent="0.2">
      <c r="A29" s="46">
        <v>18</v>
      </c>
      <c r="B29" s="66"/>
      <c r="C29" s="67">
        <v>20</v>
      </c>
      <c r="D29" s="68"/>
      <c r="E29" s="37">
        <f t="shared" si="0"/>
        <v>0</v>
      </c>
      <c r="F29" s="38">
        <f t="shared" si="1"/>
        <v>34</v>
      </c>
      <c r="G29" s="39">
        <f t="shared" si="2"/>
        <v>0</v>
      </c>
      <c r="H29" s="37">
        <f t="shared" si="3"/>
        <v>0</v>
      </c>
      <c r="I29" s="38">
        <f t="shared" si="4"/>
        <v>21</v>
      </c>
      <c r="J29" s="40">
        <f t="shared" si="5"/>
        <v>0</v>
      </c>
      <c r="K29" s="41">
        <f t="shared" si="6"/>
        <v>13</v>
      </c>
      <c r="L29" s="50">
        <f t="shared" si="7"/>
        <v>13</v>
      </c>
      <c r="M29" s="43">
        <f t="shared" si="8"/>
        <v>0</v>
      </c>
    </row>
    <row r="30" spans="1:13" s="44" customFormat="1" ht="12" x14ac:dyDescent="0.2">
      <c r="A30" s="46">
        <v>19</v>
      </c>
      <c r="B30" s="66"/>
      <c r="C30" s="67">
        <v>20</v>
      </c>
      <c r="D30" s="68"/>
      <c r="E30" s="37">
        <f t="shared" si="0"/>
        <v>0</v>
      </c>
      <c r="F30" s="38">
        <f t="shared" si="1"/>
        <v>34</v>
      </c>
      <c r="G30" s="39">
        <f t="shared" si="2"/>
        <v>0</v>
      </c>
      <c r="H30" s="37">
        <f t="shared" si="3"/>
        <v>0</v>
      </c>
      <c r="I30" s="38">
        <f t="shared" si="4"/>
        <v>21</v>
      </c>
      <c r="J30" s="40">
        <f t="shared" si="5"/>
        <v>0</v>
      </c>
      <c r="K30" s="41">
        <f t="shared" si="6"/>
        <v>13</v>
      </c>
      <c r="L30" s="50">
        <f t="shared" si="7"/>
        <v>13</v>
      </c>
      <c r="M30" s="43">
        <f t="shared" si="8"/>
        <v>0</v>
      </c>
    </row>
    <row r="31" spans="1:13" s="44" customFormat="1" ht="12" x14ac:dyDescent="0.2">
      <c r="A31" s="46">
        <v>20</v>
      </c>
      <c r="B31" s="66"/>
      <c r="C31" s="67">
        <v>25</v>
      </c>
      <c r="D31" s="68"/>
      <c r="E31" s="37">
        <f t="shared" si="0"/>
        <v>0</v>
      </c>
      <c r="F31" s="38">
        <f t="shared" si="1"/>
        <v>42.5</v>
      </c>
      <c r="G31" s="39">
        <f t="shared" si="2"/>
        <v>0</v>
      </c>
      <c r="H31" s="37">
        <f t="shared" si="3"/>
        <v>0</v>
      </c>
      <c r="I31" s="38">
        <f t="shared" si="4"/>
        <v>26.25</v>
      </c>
      <c r="J31" s="40">
        <f t="shared" si="5"/>
        <v>0</v>
      </c>
      <c r="K31" s="41">
        <f t="shared" si="6"/>
        <v>16.25</v>
      </c>
      <c r="L31" s="50">
        <f t="shared" si="7"/>
        <v>15.35</v>
      </c>
      <c r="M31" s="43">
        <f t="shared" si="8"/>
        <v>0.90000000000000036</v>
      </c>
    </row>
    <row r="32" spans="1:13" s="44" customFormat="1" ht="12" x14ac:dyDescent="0.2">
      <c r="A32" s="46">
        <v>21</v>
      </c>
      <c r="B32" s="66"/>
      <c r="C32" s="67">
        <v>20</v>
      </c>
      <c r="D32" s="68"/>
      <c r="E32" s="37">
        <f t="shared" si="0"/>
        <v>0</v>
      </c>
      <c r="F32" s="38">
        <f t="shared" si="1"/>
        <v>34</v>
      </c>
      <c r="G32" s="39">
        <f t="shared" si="2"/>
        <v>0</v>
      </c>
      <c r="H32" s="37">
        <f t="shared" si="3"/>
        <v>0</v>
      </c>
      <c r="I32" s="38">
        <f t="shared" si="4"/>
        <v>21</v>
      </c>
      <c r="J32" s="40">
        <f t="shared" si="5"/>
        <v>0</v>
      </c>
      <c r="K32" s="41">
        <f t="shared" si="6"/>
        <v>13</v>
      </c>
      <c r="L32" s="50">
        <f t="shared" si="7"/>
        <v>13</v>
      </c>
      <c r="M32" s="43">
        <f t="shared" si="8"/>
        <v>0</v>
      </c>
    </row>
    <row r="33" spans="1:13" s="44" customFormat="1" ht="12" x14ac:dyDescent="0.2">
      <c r="A33" s="46">
        <v>22</v>
      </c>
      <c r="B33" s="66"/>
      <c r="C33" s="67"/>
      <c r="D33" s="68">
        <v>20</v>
      </c>
      <c r="E33" s="37">
        <f t="shared" si="0"/>
        <v>0</v>
      </c>
      <c r="F33" s="38">
        <f t="shared" si="1"/>
        <v>0</v>
      </c>
      <c r="G33" s="39">
        <f t="shared" si="2"/>
        <v>31</v>
      </c>
      <c r="H33" s="37">
        <f t="shared" si="3"/>
        <v>0</v>
      </c>
      <c r="I33" s="38">
        <f t="shared" si="4"/>
        <v>0</v>
      </c>
      <c r="J33" s="40">
        <f t="shared" si="5"/>
        <v>17.55</v>
      </c>
      <c r="K33" s="41">
        <f t="shared" si="6"/>
        <v>13.45</v>
      </c>
      <c r="L33" s="50">
        <f t="shared" si="7"/>
        <v>13.45</v>
      </c>
      <c r="M33" s="43">
        <f t="shared" si="8"/>
        <v>0</v>
      </c>
    </row>
    <row r="34" spans="1:13" s="44" customFormat="1" ht="12" x14ac:dyDescent="0.2">
      <c r="A34" s="46">
        <v>23</v>
      </c>
      <c r="B34" s="66"/>
      <c r="C34" s="67"/>
      <c r="D34" s="68">
        <v>10</v>
      </c>
      <c r="E34" s="37">
        <f t="shared" si="0"/>
        <v>0</v>
      </c>
      <c r="F34" s="38">
        <f t="shared" si="1"/>
        <v>0</v>
      </c>
      <c r="G34" s="39">
        <f t="shared" si="2"/>
        <v>15.5</v>
      </c>
      <c r="H34" s="37">
        <f t="shared" si="3"/>
        <v>0</v>
      </c>
      <c r="I34" s="38">
        <f t="shared" si="4"/>
        <v>0</v>
      </c>
      <c r="J34" s="40">
        <f t="shared" si="5"/>
        <v>8.75</v>
      </c>
      <c r="K34" s="41">
        <f t="shared" si="6"/>
        <v>6.75</v>
      </c>
      <c r="L34" s="50">
        <f t="shared" si="7"/>
        <v>6.75</v>
      </c>
      <c r="M34" s="43">
        <f t="shared" si="8"/>
        <v>0</v>
      </c>
    </row>
    <row r="35" spans="1:13" s="44" customFormat="1" ht="12" x14ac:dyDescent="0.2">
      <c r="A35" s="46">
        <v>24</v>
      </c>
      <c r="B35" s="66"/>
      <c r="C35" s="67"/>
      <c r="D35" s="68"/>
      <c r="E35" s="37">
        <f t="shared" si="0"/>
        <v>0</v>
      </c>
      <c r="F35" s="38">
        <f t="shared" si="1"/>
        <v>0</v>
      </c>
      <c r="G35" s="39">
        <f t="shared" si="2"/>
        <v>0</v>
      </c>
      <c r="H35" s="37">
        <f t="shared" si="3"/>
        <v>0</v>
      </c>
      <c r="I35" s="38">
        <f t="shared" si="4"/>
        <v>0</v>
      </c>
      <c r="J35" s="40">
        <f t="shared" si="5"/>
        <v>0</v>
      </c>
      <c r="K35" s="41">
        <f t="shared" si="6"/>
        <v>0</v>
      </c>
      <c r="L35" s="50">
        <f t="shared" si="7"/>
        <v>0</v>
      </c>
      <c r="M35" s="43">
        <f t="shared" si="8"/>
        <v>0</v>
      </c>
    </row>
    <row r="36" spans="1:13" s="44" customFormat="1" ht="12" x14ac:dyDescent="0.2">
      <c r="A36" s="46">
        <v>25</v>
      </c>
      <c r="B36" s="66"/>
      <c r="C36" s="67"/>
      <c r="D36" s="68">
        <v>30</v>
      </c>
      <c r="E36" s="37">
        <f t="shared" si="0"/>
        <v>0</v>
      </c>
      <c r="F36" s="38">
        <f t="shared" si="1"/>
        <v>0</v>
      </c>
      <c r="G36" s="39">
        <f t="shared" si="2"/>
        <v>46.5</v>
      </c>
      <c r="H36" s="37">
        <f t="shared" si="3"/>
        <v>0</v>
      </c>
      <c r="I36" s="38">
        <f t="shared" si="4"/>
        <v>0</v>
      </c>
      <c r="J36" s="40">
        <f t="shared" si="5"/>
        <v>26.3</v>
      </c>
      <c r="K36" s="41">
        <f t="shared" si="6"/>
        <v>20.2</v>
      </c>
      <c r="L36" s="50">
        <f t="shared" si="7"/>
        <v>15.35</v>
      </c>
      <c r="M36" s="43">
        <f t="shared" si="8"/>
        <v>4.8499999999999996</v>
      </c>
    </row>
    <row r="37" spans="1:13" s="44" customFormat="1" ht="12" x14ac:dyDescent="0.2">
      <c r="A37" s="46">
        <v>26</v>
      </c>
      <c r="B37" s="66"/>
      <c r="C37" s="67"/>
      <c r="D37" s="68"/>
      <c r="E37" s="37">
        <f t="shared" si="0"/>
        <v>0</v>
      </c>
      <c r="F37" s="38">
        <f t="shared" si="1"/>
        <v>0</v>
      </c>
      <c r="G37" s="39">
        <f t="shared" si="2"/>
        <v>0</v>
      </c>
      <c r="H37" s="37">
        <f t="shared" si="3"/>
        <v>0</v>
      </c>
      <c r="I37" s="38">
        <f t="shared" si="4"/>
        <v>0</v>
      </c>
      <c r="J37" s="40">
        <f t="shared" si="5"/>
        <v>0</v>
      </c>
      <c r="K37" s="41">
        <f t="shared" si="6"/>
        <v>0</v>
      </c>
      <c r="L37" s="50">
        <f t="shared" si="7"/>
        <v>0</v>
      </c>
      <c r="M37" s="43">
        <f t="shared" si="8"/>
        <v>0</v>
      </c>
    </row>
    <row r="38" spans="1:13" s="44" customFormat="1" ht="12" x14ac:dyDescent="0.2">
      <c r="A38" s="46">
        <v>27</v>
      </c>
      <c r="B38" s="66"/>
      <c r="C38" s="67"/>
      <c r="D38" s="68">
        <v>60</v>
      </c>
      <c r="E38" s="37">
        <f t="shared" si="0"/>
        <v>0</v>
      </c>
      <c r="F38" s="38">
        <f t="shared" si="1"/>
        <v>0</v>
      </c>
      <c r="G38" s="39">
        <f t="shared" si="2"/>
        <v>93</v>
      </c>
      <c r="H38" s="37">
        <f t="shared" si="3"/>
        <v>0</v>
      </c>
      <c r="I38" s="38">
        <f t="shared" si="4"/>
        <v>0</v>
      </c>
      <c r="J38" s="40">
        <f t="shared" si="5"/>
        <v>52.6</v>
      </c>
      <c r="K38" s="41">
        <f t="shared" si="6"/>
        <v>40.4</v>
      </c>
      <c r="L38" s="50">
        <f t="shared" si="7"/>
        <v>15.35</v>
      </c>
      <c r="M38" s="43">
        <f t="shared" si="8"/>
        <v>25.049999999999997</v>
      </c>
    </row>
    <row r="39" spans="1:13" s="44" customFormat="1" ht="12" x14ac:dyDescent="0.2">
      <c r="A39" s="46">
        <v>28</v>
      </c>
      <c r="B39" s="66"/>
      <c r="C39" s="67"/>
      <c r="D39" s="68">
        <v>10</v>
      </c>
      <c r="E39" s="37">
        <f t="shared" si="0"/>
        <v>0</v>
      </c>
      <c r="F39" s="38">
        <f t="shared" si="1"/>
        <v>0</v>
      </c>
      <c r="G39" s="39">
        <f t="shared" si="2"/>
        <v>15.5</v>
      </c>
      <c r="H39" s="37">
        <f t="shared" si="3"/>
        <v>0</v>
      </c>
      <c r="I39" s="38">
        <f t="shared" si="4"/>
        <v>0</v>
      </c>
      <c r="J39" s="40">
        <f t="shared" si="5"/>
        <v>8.75</v>
      </c>
      <c r="K39" s="41">
        <f t="shared" si="6"/>
        <v>6.75</v>
      </c>
      <c r="L39" s="50">
        <f t="shared" si="7"/>
        <v>6.75</v>
      </c>
      <c r="M39" s="43">
        <f t="shared" si="8"/>
        <v>0</v>
      </c>
    </row>
    <row r="40" spans="1:13" s="44" customFormat="1" ht="12" x14ac:dyDescent="0.2">
      <c r="A40" s="46">
        <v>29</v>
      </c>
      <c r="B40" s="66"/>
      <c r="C40" s="67"/>
      <c r="D40" s="68">
        <v>10</v>
      </c>
      <c r="E40" s="37">
        <f t="shared" si="0"/>
        <v>0</v>
      </c>
      <c r="F40" s="38">
        <f t="shared" si="1"/>
        <v>0</v>
      </c>
      <c r="G40" s="39">
        <f t="shared" si="2"/>
        <v>15.5</v>
      </c>
      <c r="H40" s="37">
        <f t="shared" si="3"/>
        <v>0</v>
      </c>
      <c r="I40" s="38">
        <f t="shared" si="4"/>
        <v>0</v>
      </c>
      <c r="J40" s="40">
        <f t="shared" si="5"/>
        <v>8.75</v>
      </c>
      <c r="K40" s="41">
        <f t="shared" si="6"/>
        <v>6.75</v>
      </c>
      <c r="L40" s="50">
        <f t="shared" si="7"/>
        <v>6.75</v>
      </c>
      <c r="M40" s="43">
        <f t="shared" si="8"/>
        <v>0</v>
      </c>
    </row>
    <row r="41" spans="1:13" s="44" customFormat="1" ht="12" x14ac:dyDescent="0.2">
      <c r="A41" s="46">
        <v>30</v>
      </c>
      <c r="B41" s="66"/>
      <c r="C41" s="67"/>
      <c r="D41" s="68">
        <v>60</v>
      </c>
      <c r="E41" s="37">
        <f t="shared" si="0"/>
        <v>0</v>
      </c>
      <c r="F41" s="38">
        <f t="shared" si="1"/>
        <v>0</v>
      </c>
      <c r="G41" s="39">
        <f t="shared" si="2"/>
        <v>93</v>
      </c>
      <c r="H41" s="37">
        <f t="shared" si="3"/>
        <v>0</v>
      </c>
      <c r="I41" s="38">
        <f t="shared" si="4"/>
        <v>0</v>
      </c>
      <c r="J41" s="40">
        <f t="shared" si="5"/>
        <v>52.6</v>
      </c>
      <c r="K41" s="41">
        <f t="shared" si="6"/>
        <v>40.4</v>
      </c>
      <c r="L41" s="50">
        <f t="shared" si="7"/>
        <v>15.35</v>
      </c>
      <c r="M41" s="43">
        <f t="shared" si="8"/>
        <v>25.049999999999997</v>
      </c>
    </row>
    <row r="42" spans="1:13" s="44" customFormat="1" ht="12" x14ac:dyDescent="0.2">
      <c r="A42" s="46">
        <v>31</v>
      </c>
      <c r="B42" s="66"/>
      <c r="C42" s="67"/>
      <c r="D42" s="68">
        <v>10</v>
      </c>
      <c r="E42" s="37">
        <f t="shared" si="0"/>
        <v>0</v>
      </c>
      <c r="F42" s="38">
        <f t="shared" si="1"/>
        <v>0</v>
      </c>
      <c r="G42" s="39">
        <f>ROUND(D42*$G$10/60*20,0)/20</f>
        <v>15.5</v>
      </c>
      <c r="H42" s="37">
        <f t="shared" si="3"/>
        <v>0</v>
      </c>
      <c r="I42" s="38">
        <f t="shared" si="4"/>
        <v>0</v>
      </c>
      <c r="J42" s="40">
        <f t="shared" si="5"/>
        <v>8.75</v>
      </c>
      <c r="K42" s="41">
        <f t="shared" si="6"/>
        <v>6.75</v>
      </c>
      <c r="L42" s="50">
        <f t="shared" si="7"/>
        <v>6.75</v>
      </c>
      <c r="M42" s="43">
        <f t="shared" si="8"/>
        <v>0</v>
      </c>
    </row>
    <row r="43" spans="1:13" s="44" customFormat="1" ht="6" customHeight="1" x14ac:dyDescent="0.2">
      <c r="A43" s="46"/>
      <c r="B43" s="47"/>
      <c r="C43" s="48"/>
      <c r="D43" s="49"/>
      <c r="E43" s="37"/>
      <c r="F43" s="38"/>
      <c r="G43" s="39"/>
      <c r="H43" s="37"/>
      <c r="I43" s="38"/>
      <c r="J43" s="40"/>
      <c r="K43" s="41"/>
      <c r="L43" s="42"/>
      <c r="M43" s="43"/>
    </row>
    <row r="44" spans="1:13" s="45" customFormat="1" ht="12" x14ac:dyDescent="0.2">
      <c r="A44" s="69" t="s">
        <v>16</v>
      </c>
      <c r="B44" s="70">
        <f>SUM(B12:B42)</f>
        <v>90</v>
      </c>
      <c r="C44" s="71">
        <f t="shared" ref="C44:M44" si="9">SUM(C12:C42)</f>
        <v>320</v>
      </c>
      <c r="D44" s="72">
        <f t="shared" si="9"/>
        <v>390</v>
      </c>
      <c r="E44" s="71">
        <f t="shared" si="9"/>
        <v>196.5</v>
      </c>
      <c r="F44" s="71">
        <f t="shared" si="9"/>
        <v>544</v>
      </c>
      <c r="G44" s="72">
        <f t="shared" si="9"/>
        <v>604.5</v>
      </c>
      <c r="H44" s="71">
        <f t="shared" si="9"/>
        <v>115.35</v>
      </c>
      <c r="I44" s="71">
        <f t="shared" si="9"/>
        <v>336</v>
      </c>
      <c r="J44" s="71">
        <f t="shared" si="9"/>
        <v>341.85000000000008</v>
      </c>
      <c r="K44" s="70">
        <f t="shared" si="9"/>
        <v>551.79999999999995</v>
      </c>
      <c r="L44" s="70">
        <f t="shared" si="9"/>
        <v>313.45</v>
      </c>
      <c r="M44" s="73">
        <f t="shared" si="9"/>
        <v>238.35000000000002</v>
      </c>
    </row>
    <row r="45" spans="1:13" ht="7.5" customHeight="1" x14ac:dyDescent="0.2">
      <c r="A45" s="59"/>
      <c r="B45" s="60"/>
      <c r="C45" s="61"/>
      <c r="D45" s="62"/>
      <c r="E45" s="9"/>
      <c r="F45" s="10"/>
      <c r="G45" s="11"/>
      <c r="H45" s="9"/>
      <c r="I45" s="10"/>
      <c r="J45" s="11"/>
      <c r="K45" s="14"/>
      <c r="L45" s="9"/>
      <c r="M45" s="5"/>
    </row>
    <row r="46" spans="1:13" ht="7.5" customHeight="1" x14ac:dyDescent="0.2">
      <c r="A46" s="3"/>
      <c r="B46" s="17"/>
      <c r="C46" s="17"/>
      <c r="D46" s="17"/>
      <c r="E46" s="3"/>
      <c r="F46" s="3"/>
      <c r="G46" s="3"/>
      <c r="H46" s="3"/>
      <c r="I46" s="3"/>
      <c r="J46" s="3"/>
      <c r="K46" s="18"/>
      <c r="L46" s="3"/>
      <c r="M46" s="3"/>
    </row>
    <row r="47" spans="1:13" x14ac:dyDescent="0.2">
      <c r="A47" t="s">
        <v>1</v>
      </c>
      <c r="D47" s="44" t="s">
        <v>2</v>
      </c>
      <c r="F47" s="63" t="s">
        <v>23</v>
      </c>
      <c r="G47" s="65"/>
      <c r="H47" s="65"/>
      <c r="I47" t="s">
        <v>3</v>
      </c>
      <c r="K47" t="s">
        <v>4</v>
      </c>
    </row>
    <row r="49" spans="1:13" x14ac:dyDescent="0.2">
      <c r="A49" s="16" t="s">
        <v>37</v>
      </c>
      <c r="B49" s="16"/>
      <c r="C49" s="16"/>
      <c r="D49" s="16"/>
      <c r="E49" s="16"/>
      <c r="F49" s="16"/>
      <c r="I49" s="65" t="s">
        <v>34</v>
      </c>
      <c r="K49" s="65"/>
      <c r="L49" s="65"/>
      <c r="M49" s="65"/>
    </row>
    <row r="51" spans="1:13" x14ac:dyDescent="0.2">
      <c r="F51" s="1"/>
    </row>
  </sheetData>
  <mergeCells count="1">
    <mergeCell ref="H9:J9"/>
  </mergeCells>
  <pageMargins left="0.78740157480314965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Kantone Obwalden / Nidwalden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InformatikLeistungsZentrum</dc:creator>
  <cp:lastModifiedBy>Furrer Céline</cp:lastModifiedBy>
  <cp:lastPrinted>2010-08-31T13:32:44Z</cp:lastPrinted>
  <dcterms:created xsi:type="dcterms:W3CDTF">2010-08-11T14:58:14Z</dcterms:created>
  <dcterms:modified xsi:type="dcterms:W3CDTF">2023-11-27T13:06:13Z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</Properties>
</file>