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nw56\AppData\Roaming\OpenText\DM\Temp\"/>
    </mc:Choice>
  </mc:AlternateContent>
  <bookViews>
    <workbookView xWindow="0" yWindow="0" windowWidth="28800" windowHeight="13500" activeTab="1"/>
  </bookViews>
  <sheets>
    <sheet name="Auftragskontr. Honorare" sheetId="4" r:id="rId1"/>
    <sheet name="Honorar-Deckblatt" sheetId="1" r:id="rId2"/>
    <sheet name="Auftragskontr. UN" sheetId="5" r:id="rId3"/>
    <sheet name="UN-Deckblatt" sheetId="3" r:id="rId4"/>
  </sheets>
  <definedNames>
    <definedName name="_xlnm.Print_Area" localSheetId="0">'Auftragskontr. Honorare'!$A$1:$F$47</definedName>
    <definedName name="_xlnm.Print_Area" localSheetId="2">'Auftragskontr. UN'!$A$1:$F$47</definedName>
    <definedName name="_xlnm.Print_Area" localSheetId="1">'Honorar-Deckblatt'!$A$1:$K$67</definedName>
    <definedName name="_xlnm.Print_Area" localSheetId="3">'UN-Deckblatt'!$A$1:$J$65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I27" i="3" l="1"/>
  <c r="I26" i="3"/>
  <c r="I22" i="3"/>
  <c r="I23" i="3"/>
  <c r="I24" i="3"/>
  <c r="I21" i="3"/>
  <c r="D22" i="3"/>
  <c r="D23" i="3"/>
  <c r="D24" i="3"/>
  <c r="D25" i="3"/>
  <c r="D26" i="3"/>
  <c r="D27" i="3"/>
  <c r="D21" i="3"/>
  <c r="B22" i="3"/>
  <c r="B23" i="3"/>
  <c r="B24" i="3"/>
  <c r="B25" i="3"/>
  <c r="B26" i="3"/>
  <c r="B27" i="3"/>
  <c r="B21" i="3"/>
  <c r="F46" i="5"/>
  <c r="J41" i="3" s="1"/>
  <c r="C14" i="5"/>
  <c r="F25" i="1"/>
  <c r="F26" i="1"/>
  <c r="F27" i="1"/>
  <c r="F28" i="1"/>
  <c r="F29" i="1"/>
  <c r="F30" i="1"/>
  <c r="F24" i="1"/>
  <c r="B25" i="1"/>
  <c r="B26" i="1"/>
  <c r="B27" i="1"/>
  <c r="B28" i="1"/>
  <c r="B29" i="1"/>
  <c r="B30" i="1"/>
  <c r="B31" i="1"/>
  <c r="B24" i="1"/>
  <c r="I25" i="1"/>
  <c r="I26" i="1"/>
  <c r="I27" i="1"/>
  <c r="I28" i="1"/>
  <c r="I29" i="1"/>
  <c r="I30" i="1"/>
  <c r="I24" i="1"/>
  <c r="D25" i="1"/>
  <c r="D26" i="1"/>
  <c r="D27" i="1"/>
  <c r="D28" i="1"/>
  <c r="D29" i="1"/>
  <c r="D30" i="1"/>
  <c r="D24" i="1"/>
  <c r="I25" i="3" l="1"/>
  <c r="F46" i="4"/>
  <c r="C14" i="4"/>
  <c r="J32" i="3" l="1"/>
  <c r="J33" i="3" l="1"/>
  <c r="J34" i="3" s="1"/>
  <c r="J35" i="3" l="1"/>
  <c r="J36" i="3" s="1"/>
  <c r="J37" i="1"/>
  <c r="J38" i="1" l="1"/>
  <c r="J37" i="3"/>
  <c r="J39" i="1" l="1"/>
  <c r="J40" i="1" s="1"/>
  <c r="J38" i="3"/>
  <c r="J39" i="3" s="1"/>
  <c r="J43" i="3" s="1"/>
  <c r="J42" i="1" l="1"/>
  <c r="J43" i="1" s="1"/>
  <c r="J44" i="3"/>
  <c r="J45" i="3" s="1"/>
  <c r="J44" i="1" l="1"/>
  <c r="J45" i="1"/>
  <c r="J50" i="3"/>
  <c r="J49" i="3"/>
  <c r="J52" i="1" l="1"/>
  <c r="J50" i="1"/>
  <c r="J51" i="1"/>
  <c r="J48" i="3"/>
  <c r="J51" i="3" s="1"/>
  <c r="J53" i="1" l="1"/>
</calcChain>
</file>

<file path=xl/sharedStrings.xml><?xml version="1.0" encoding="utf-8"?>
<sst xmlns="http://schemas.openxmlformats.org/spreadsheetml/2006/main" count="259" uniqueCount="127">
  <si>
    <t>Projekt</t>
  </si>
  <si>
    <t>Aufwand</t>
  </si>
  <si>
    <t>MWSt. - Nr.:</t>
  </si>
  <si>
    <t>Bank - Verbindung</t>
  </si>
  <si>
    <t>IBAN - Nr</t>
  </si>
  <si>
    <t>Rechnungs - Periode</t>
  </si>
  <si>
    <t>Dim- Wert:</t>
  </si>
  <si>
    <t>Bezeichnung:</t>
  </si>
  <si>
    <t>Nr. Kurzbezeichnung:</t>
  </si>
  <si>
    <t>Leistungsart:</t>
  </si>
  <si>
    <t>Total Honorar</t>
  </si>
  <si>
    <t>Rabatt</t>
  </si>
  <si>
    <t>Zwischentotal</t>
  </si>
  <si>
    <t>Mehrwertsteuer</t>
  </si>
  <si>
    <t>Total Honorar, netto inkl. MWSt.</t>
  </si>
  <si>
    <t>Skonto</t>
  </si>
  <si>
    <t>noch verfügbar:</t>
  </si>
  <si>
    <t>beiliegendeRechnung</t>
  </si>
  <si>
    <t>Konto - Nr.</t>
  </si>
  <si>
    <t>Betrag:</t>
  </si>
  <si>
    <t>Kantonsstrasse KV6; Kehrsitenstrasse km 0.07 - 4.00 SST Harissen - Kehrsiten</t>
  </si>
  <si>
    <t>V0000385</t>
  </si>
  <si>
    <t>Raiffeisenbank Uri Altdorf</t>
  </si>
  <si>
    <t>Fr.</t>
  </si>
  <si>
    <t xml:space="preserve">Fr. </t>
  </si>
  <si>
    <t>Datum:</t>
  </si>
  <si>
    <t>Unterschrift:</t>
  </si>
  <si>
    <t>Endvisum:</t>
  </si>
  <si>
    <t>rechnerisch geprüft:</t>
  </si>
  <si>
    <t>wird vom Bauherr ausgefüllt</t>
  </si>
  <si>
    <t>Rechnungsdeckblatt Honorarrechnung</t>
  </si>
  <si>
    <t>Rechnungssteller</t>
  </si>
  <si>
    <t>Rechnungsempfänger</t>
  </si>
  <si>
    <t>Baudirektion Nidwalden</t>
  </si>
  <si>
    <t>Amt für Mobilität</t>
  </si>
  <si>
    <t>6371 Stans</t>
  </si>
  <si>
    <t>Buochserstrasse 1</t>
  </si>
  <si>
    <t>PKM - Nr.</t>
  </si>
  <si>
    <t>Betrag</t>
  </si>
  <si>
    <t>Ort, Rechnungsdatum</t>
  </si>
  <si>
    <t>Altdorf, 5.5.2019</t>
  </si>
  <si>
    <t>Zur Zahlung angewiesen:</t>
  </si>
  <si>
    <t>01.07.-31.12.2019</t>
  </si>
  <si>
    <t>Zusatzleistungen, Aufwand mit Kostendach</t>
  </si>
  <si>
    <t>Grundvertrag</t>
  </si>
  <si>
    <t>Vertrag - Nr. / Nachtrag</t>
  </si>
  <si>
    <t>Interne Buchung pkm</t>
  </si>
  <si>
    <t>Dim xxx</t>
  </si>
  <si>
    <t>Dim 101</t>
  </si>
  <si>
    <t>Dim 102</t>
  </si>
  <si>
    <t xml:space="preserve">NO1 / ZL 01 - ZL 10 </t>
  </si>
  <si>
    <t xml:space="preserve">ZL 02 Phase 32: Mithilfe Orientierungsversammlung </t>
  </si>
  <si>
    <t>ZL 01 Phase 32: Beihilfe Beschaffung ergänzende Terrainaufnahmen</t>
  </si>
  <si>
    <t>Rechnungsdeckblatt Unternehmer</t>
  </si>
  <si>
    <t>ARGE Muster</t>
  </si>
  <si>
    <t>Meierstrasse 12</t>
  </si>
  <si>
    <t>PF 1302</t>
  </si>
  <si>
    <t>8888 Meiering</t>
  </si>
  <si>
    <t>Nachtrag 4 - Datum</t>
  </si>
  <si>
    <t>Nachtrag 3 - Datum</t>
  </si>
  <si>
    <t xml:space="preserve">Total </t>
  </si>
  <si>
    <t>Garantierückbehalt</t>
  </si>
  <si>
    <t>Nettobetrag 1</t>
  </si>
  <si>
    <t>Anteil Kanton</t>
  </si>
  <si>
    <t>Nettobetrag 2</t>
  </si>
  <si>
    <t>Fr</t>
  </si>
  <si>
    <t>Nettobetrag 3</t>
  </si>
  <si>
    <t>Total Teilzahlung</t>
  </si>
  <si>
    <t>Total inkl. MWSt.</t>
  </si>
  <si>
    <t>Rechnungsprüfung</t>
  </si>
  <si>
    <t>Ing. Büro Obersax</t>
  </si>
  <si>
    <t>Meierislistrasse 12</t>
  </si>
  <si>
    <t>PF 1256</t>
  </si>
  <si>
    <t>Vertrag</t>
  </si>
  <si>
    <t>Nachtrag 1 - 17.05.2019</t>
  </si>
  <si>
    <t>Nachtrag 5 - Datum</t>
  </si>
  <si>
    <t>Nachtrag 6 - Datum</t>
  </si>
  <si>
    <t>Gesamtsumme</t>
  </si>
  <si>
    <t>Akontozahlungen</t>
  </si>
  <si>
    <t>Unternehmung</t>
  </si>
  <si>
    <t>Datum</t>
  </si>
  <si>
    <t>Beschrieb</t>
  </si>
  <si>
    <t>1. TR 1900336-ub</t>
  </si>
  <si>
    <t>Total Teilzahlungen</t>
  </si>
  <si>
    <t>Betrag exkl. MWSt.</t>
  </si>
  <si>
    <t>Aufwand gemäss separater Zusammenstellung</t>
  </si>
  <si>
    <t>Grundlagen</t>
  </si>
  <si>
    <t>Rechnungsbezeichnung</t>
  </si>
  <si>
    <t>3. TR</t>
  </si>
  <si>
    <t>2. TR 199512-ub</t>
  </si>
  <si>
    <t xml:space="preserve">abzüglich Teilrechnungen: </t>
  </si>
  <si>
    <t>blaue Werte manuell</t>
  </si>
  <si>
    <t>eintragen!</t>
  </si>
  <si>
    <t>Rest wird gerechnet</t>
  </si>
  <si>
    <t>Übersicht</t>
  </si>
  <si>
    <t xml:space="preserve">Auftragssumme </t>
  </si>
  <si>
    <t xml:space="preserve">Auftragskontrolle </t>
  </si>
  <si>
    <t>bisher bezahlt:</t>
  </si>
  <si>
    <t>1735.0 NO 1, 2. TR</t>
  </si>
  <si>
    <t>Rechnungs-Bez.</t>
  </si>
  <si>
    <t>wird vom Bauherr ausgefüllt (i.R. handschriftlich)</t>
  </si>
  <si>
    <t xml:space="preserve">Auftragskontrolle, netto inkl. MWSt. </t>
  </si>
  <si>
    <t>Nachtrag 2 - 10.06.2019</t>
  </si>
  <si>
    <t>wird von Auftragskontrolle direkt übertragen</t>
  </si>
  <si>
    <t>CH18 5555 6666 8888 9999 7</t>
  </si>
  <si>
    <t>CHE-xxx.xxx.xxx MWST</t>
  </si>
  <si>
    <t>xxxx.xxxxxx</t>
  </si>
  <si>
    <t>xxx</t>
  </si>
  <si>
    <t>Grundvertrag-Datum:</t>
  </si>
  <si>
    <t xml:space="preserve"> </t>
  </si>
  <si>
    <t>Honorar- Nebenkosten nach Aufwand</t>
  </si>
  <si>
    <t>Honorar- Nebenkosten pauschal</t>
  </si>
  <si>
    <t>Raiffeisenbank Stans</t>
  </si>
  <si>
    <t>1735.0 NO 1, 1. TR</t>
  </si>
  <si>
    <t>Total</t>
  </si>
  <si>
    <t>Altdorf, 05.05.2019</t>
  </si>
  <si>
    <t>Nr. 1  - Nr. 2</t>
  </si>
  <si>
    <t>1735.0 NO 1, 3. TR</t>
  </si>
  <si>
    <t>Projektverfasser</t>
  </si>
  <si>
    <t>IG Strasse</t>
  </si>
  <si>
    <t>c/o Muster AG</t>
  </si>
  <si>
    <t>Hagenstrasse 999</t>
  </si>
  <si>
    <t>9999 Dörfli</t>
  </si>
  <si>
    <t>graue Werte projektspezifisch</t>
  </si>
  <si>
    <t>IBAN - Nr.</t>
  </si>
  <si>
    <t>Nachtrag 1 - Datum</t>
  </si>
  <si>
    <t>Nachtrag 2 -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</si>
</sst>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Protection="1"/>
    <xf numFmtId="4" fontId="6" fillId="0" borderId="4" xfId="0" applyNumberFormat="1" applyFont="1" applyBorder="1" applyAlignment="1" applyProtection="1">
      <alignment horizontal="right"/>
    </xf>
    <xf numFmtId="4" fontId="5" fillId="0" borderId="0" xfId="0" applyNumberFormat="1" applyFont="1" applyAlignment="1" applyProtection="1">
      <alignment horizontal="right"/>
    </xf>
    <xf numFmtId="4" fontId="5" fillId="0" borderId="1" xfId="0" applyNumberFormat="1" applyFont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4" fontId="6" fillId="0" borderId="2" xfId="0" applyNumberFormat="1" applyFont="1" applyBorder="1" applyAlignment="1" applyProtection="1">
      <alignment horizontal="right"/>
    </xf>
    <xf numFmtId="0" fontId="2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4" fontId="3" fillId="0" borderId="1" xfId="0" applyNumberFormat="1" applyFont="1" applyBorder="1" applyProtection="1"/>
    <xf numFmtId="0" fontId="2" fillId="0" borderId="0" xfId="0" applyFont="1" applyBorder="1" applyProtection="1">
      <protection locked="0"/>
    </xf>
    <xf numFmtId="4" fontId="3" fillId="0" borderId="7" xfId="0" applyNumberFormat="1" applyFont="1" applyBorder="1" applyProtection="1"/>
    <xf numFmtId="4" fontId="3" fillId="0" borderId="9" xfId="0" applyNumberFormat="1" applyFont="1" applyBorder="1" applyProtection="1"/>
    <xf numFmtId="164" fontId="2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" fontId="6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Border="1" applyAlignment="1" applyProtection="1">
      <alignment horizontal="right"/>
    </xf>
    <xf numFmtId="4" fontId="3" fillId="0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right"/>
    </xf>
    <xf numFmtId="0" fontId="2" fillId="0" borderId="1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4" fontId="3" fillId="0" borderId="1" xfId="0" applyNumberFormat="1" applyFont="1" applyFill="1" applyBorder="1" applyProtection="1">
      <protection locked="0"/>
    </xf>
    <xf numFmtId="4" fontId="7" fillId="0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1" fillId="0" borderId="12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18" xfId="0" applyFont="1" applyFill="1" applyBorder="1" applyProtection="1"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14" fontId="3" fillId="0" borderId="0" xfId="0" applyNumberFormat="1" applyFont="1" applyFill="1" applyAlignment="1" applyProtection="1">
      <alignment horizontal="left"/>
      <protection locked="0"/>
    </xf>
    <xf numFmtId="4" fontId="2" fillId="0" borderId="23" xfId="0" applyNumberFormat="1" applyFont="1" applyFill="1" applyBorder="1" applyProtection="1">
      <protection locked="0"/>
    </xf>
    <xf numFmtId="4" fontId="2" fillId="0" borderId="21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>
      <protection locked="0"/>
    </xf>
    <xf numFmtId="4" fontId="2" fillId="0" borderId="20" xfId="0" applyNumberFormat="1" applyFont="1" applyFill="1" applyBorder="1" applyProtection="1">
      <protection locked="0"/>
    </xf>
    <xf numFmtId="4" fontId="3" fillId="0" borderId="0" xfId="0" applyNumberFormat="1" applyFont="1" applyBorder="1" applyProtection="1"/>
    <xf numFmtId="4" fontId="2" fillId="0" borderId="0" xfId="0" applyNumberFormat="1" applyFont="1" applyProtection="1"/>
    <xf numFmtId="4" fontId="3" fillId="0" borderId="6" xfId="0" applyNumberFormat="1" applyFont="1" applyBorder="1" applyProtection="1"/>
    <xf numFmtId="0" fontId="9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2" fillId="0" borderId="4" xfId="0" applyFont="1" applyBorder="1" applyProtection="1"/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1" fillId="0" borderId="2" xfId="0" applyFont="1" applyBorder="1" applyProtection="1"/>
    <xf numFmtId="0" fontId="7" fillId="0" borderId="3" xfId="0" applyFont="1" applyBorder="1" applyProtection="1"/>
    <xf numFmtId="0" fontId="3" fillId="0" borderId="6" xfId="0" applyFont="1" applyBorder="1" applyProtection="1"/>
    <xf numFmtId="0" fontId="3" fillId="0" borderId="8" xfId="0" applyFont="1" applyBorder="1" applyProtection="1"/>
    <xf numFmtId="0" fontId="8" fillId="0" borderId="0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9" xfId="0" applyFont="1" applyBorder="1" applyProtection="1"/>
    <xf numFmtId="4" fontId="3" fillId="0" borderId="0" xfId="0" applyNumberFormat="1" applyFont="1" applyFill="1" applyProtection="1"/>
    <xf numFmtId="4" fontId="6" fillId="0" borderId="1" xfId="0" applyNumberFormat="1" applyFont="1" applyBorder="1" applyAlignment="1" applyProtection="1">
      <alignment horizontal="right"/>
    </xf>
    <xf numFmtId="0" fontId="3" fillId="0" borderId="0" xfId="0" applyFont="1" applyAlignment="1" applyProtection="1"/>
    <xf numFmtId="0" fontId="2" fillId="0" borderId="0" xfId="0" applyFont="1" applyFill="1" applyAlignment="1" applyProtection="1"/>
    <xf numFmtId="0" fontId="0" fillId="0" borderId="0" xfId="0" applyFill="1" applyAlignment="1" applyProtection="1"/>
    <xf numFmtId="4" fontId="3" fillId="0" borderId="0" xfId="0" applyNumberFormat="1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Protection="1"/>
    <xf numFmtId="0" fontId="2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2" fillId="0" borderId="0" xfId="0" applyNumberFormat="1" applyFont="1" applyProtection="1"/>
    <xf numFmtId="4" fontId="5" fillId="0" borderId="0" xfId="0" applyNumberFormat="1" applyFont="1" applyFill="1" applyAlignment="1" applyProtection="1">
      <alignment horizontal="right"/>
    </xf>
    <xf numFmtId="164" fontId="13" fillId="2" borderId="0" xfId="0" applyNumberFormat="1" applyFont="1" applyFill="1" applyProtection="1">
      <protection locked="0"/>
    </xf>
    <xf numFmtId="4" fontId="13" fillId="2" borderId="0" xfId="0" applyNumberFormat="1" applyFon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  <protection locked="0"/>
    </xf>
    <xf numFmtId="0" fontId="13" fillId="2" borderId="0" xfId="0" applyFont="1" applyFill="1" applyAlignment="1" applyProtection="1">
      <alignment horizontal="right"/>
      <protection locked="0"/>
    </xf>
    <xf numFmtId="10" fontId="13" fillId="2" borderId="1" xfId="0" applyNumberFormat="1" applyFont="1" applyFill="1" applyBorder="1" applyProtection="1">
      <protection locked="0"/>
    </xf>
    <xf numFmtId="9" fontId="14" fillId="2" borderId="0" xfId="0" applyNumberFormat="1" applyFont="1" applyFill="1" applyBorder="1" applyAlignment="1" applyProtection="1">
      <alignment horizontal="center"/>
      <protection locked="0"/>
    </xf>
    <xf numFmtId="4" fontId="13" fillId="2" borderId="0" xfId="0" applyNumberFormat="1" applyFont="1" applyFill="1" applyProtection="1">
      <protection locked="0"/>
    </xf>
    <xf numFmtId="0" fontId="15" fillId="0" borderId="0" xfId="0" applyFont="1" applyProtection="1"/>
    <xf numFmtId="14" fontId="2" fillId="0" borderId="19" xfId="0" applyNumberFormat="1" applyFont="1" applyFill="1" applyBorder="1" applyAlignment="1" applyProtection="1">
      <alignment horizontal="center"/>
      <protection locked="0"/>
    </xf>
    <xf numFmtId="14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164" fontId="13" fillId="2" borderId="1" xfId="0" applyNumberFormat="1" applyFont="1" applyFill="1" applyBorder="1" applyProtection="1">
      <protection locked="0"/>
    </xf>
    <xf numFmtId="4" fontId="13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Protection="1"/>
    <xf numFmtId="0" fontId="4" fillId="0" borderId="0" xfId="0" applyFont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/>
    </xf>
    <xf numFmtId="0" fontId="2" fillId="0" borderId="0" xfId="0" applyFont="1" applyAlignment="1" applyProtection="1"/>
    <xf numFmtId="0" fontId="3" fillId="0" borderId="1" xfId="0" applyFont="1" applyFill="1" applyBorder="1" applyProtection="1"/>
    <xf numFmtId="4" fontId="3" fillId="0" borderId="1" xfId="0" applyNumberFormat="1" applyFont="1" applyFill="1" applyBorder="1" applyProtection="1"/>
    <xf numFmtId="4" fontId="7" fillId="0" borderId="0" xfId="0" applyNumberFormat="1" applyFont="1" applyFill="1" applyProtection="1"/>
    <xf numFmtId="0" fontId="4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3" fillId="0" borderId="2" xfId="0" applyFont="1" applyBorder="1" applyProtection="1"/>
    <xf numFmtId="9" fontId="14" fillId="0" borderId="0" xfId="0" applyNumberFormat="1" applyFont="1" applyFill="1" applyBorder="1" applyAlignment="1" applyProtection="1">
      <protection locked="0"/>
    </xf>
    <xf numFmtId="0" fontId="3" fillId="0" borderId="4" xfId="0" applyFont="1" applyFill="1" applyBorder="1" applyProtection="1"/>
    <xf numFmtId="0" fontId="7" fillId="0" borderId="0" xfId="0" applyFont="1" applyProtection="1"/>
    <xf numFmtId="164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4" fontId="3" fillId="0" borderId="12" xfId="0" applyNumberFormat="1" applyFont="1" applyBorder="1" applyProtection="1"/>
    <xf numFmtId="4" fontId="3" fillId="0" borderId="11" xfId="0" applyNumberFormat="1" applyFont="1" applyBorder="1" applyProtection="1"/>
    <xf numFmtId="0" fontId="2" fillId="0" borderId="12" xfId="0" applyFont="1" applyBorder="1" applyProtection="1">
      <protection locked="0"/>
    </xf>
    <xf numFmtId="4" fontId="3" fillId="0" borderId="4" xfId="0" applyNumberFormat="1" applyFont="1" applyBorder="1" applyProtection="1"/>
    <xf numFmtId="14" fontId="3" fillId="0" borderId="0" xfId="0" applyNumberFormat="1" applyFont="1" applyFill="1" applyAlignment="1" applyProtection="1">
      <alignment horizontal="left"/>
    </xf>
    <xf numFmtId="4" fontId="7" fillId="0" borderId="4" xfId="0" applyNumberFormat="1" applyFont="1" applyFill="1" applyBorder="1" applyProtection="1"/>
    <xf numFmtId="0" fontId="2" fillId="0" borderId="14" xfId="0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right"/>
      <protection locked="0"/>
    </xf>
    <xf numFmtId="0" fontId="2" fillId="0" borderId="6" xfId="0" applyFont="1" applyFill="1" applyBorder="1" applyAlignment="1" applyProtection="1">
      <protection locked="0"/>
    </xf>
    <xf numFmtId="0" fontId="0" fillId="0" borderId="0" xfId="0" applyFont="1" applyBorder="1" applyAlignment="1"/>
    <xf numFmtId="0" fontId="0" fillId="0" borderId="7" xfId="0" applyFont="1" applyBorder="1" applyAlignment="1"/>
    <xf numFmtId="0" fontId="15" fillId="0" borderId="0" xfId="0" applyFont="1" applyAlignment="1" applyProtection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 applyProtection="1">
      <alignment horizontal="right"/>
    </xf>
    <xf numFmtId="0" fontId="4" fillId="0" borderId="0" xfId="0" applyFont="1" applyAlignment="1" applyProtection="1"/>
    <xf numFmtId="0" fontId="16" fillId="0" borderId="0" xfId="0" applyFont="1" applyFill="1" applyAlignment="1" applyProtection="1">
      <alignment wrapText="1"/>
    </xf>
    <xf numFmtId="0" fontId="17" fillId="0" borderId="0" xfId="0" applyFont="1" applyFill="1" applyAlignment="1">
      <alignment wrapText="1"/>
    </xf>
    <xf numFmtId="0" fontId="1" fillId="0" borderId="0" xfId="0" applyFont="1" applyFill="1" applyAlignment="1" applyProtection="1"/>
    <xf numFmtId="0" fontId="10" fillId="0" borderId="0" xfId="0" applyFont="1" applyFill="1" applyAlignment="1" applyProtection="1"/>
    <xf numFmtId="0" fontId="8" fillId="2" borderId="0" xfId="0" applyFont="1" applyFill="1" applyAlignment="1" applyProtection="1">
      <protection locked="0"/>
    </xf>
    <xf numFmtId="0" fontId="12" fillId="2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3" fillId="0" borderId="6" xfId="0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 applyProtection="1">
      <protection locked="0"/>
    </xf>
    <xf numFmtId="0" fontId="0" fillId="2" borderId="0" xfId="0" applyFill="1" applyAlignment="1"/>
    <xf numFmtId="14" fontId="3" fillId="0" borderId="0" xfId="0" applyNumberFormat="1" applyFont="1" applyFill="1" applyAlignment="1" applyProtection="1">
      <alignment horizontal="right"/>
    </xf>
    <xf numFmtId="14" fontId="0" fillId="0" borderId="0" xfId="0" applyNumberFormat="1" applyFill="1" applyAlignment="1" applyProtection="1">
      <alignment horizontal="right"/>
    </xf>
    <xf numFmtId="164" fontId="13" fillId="2" borderId="0" xfId="0" applyNumberFormat="1" applyFont="1" applyFill="1" applyBorder="1" applyAlignment="1" applyProtection="1">
      <alignment horizontal="right"/>
      <protection locked="0"/>
    </xf>
  </cellXfs>
  <cellStyles count="1">
    <cellStyle name="Standard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371474</xdr:colOff>
      <xdr:row>7</xdr:row>
      <xdr:rowOff>104775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8624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19049</xdr:colOff>
      <xdr:row>5</xdr:row>
      <xdr:rowOff>209549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8624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10" workbookViewId="0">
      <selection activeCell="A6" sqref="A6"/>
    </sheetView>
  </sheetViews>
  <sheetFormatPr baseColWidth="10" defaultRowHeight="14.25" x14ac:dyDescent="0.2"/>
  <cols>
    <col min="1" max="1" width="20.140625" style="28" customWidth="1"/>
    <col min="2" max="2" width="7.140625" style="28" customWidth="1"/>
    <col min="3" max="3" width="17.5703125" style="28" customWidth="1"/>
    <col min="4" max="4" width="3.42578125" style="28" customWidth="1"/>
    <col min="5" max="5" width="19.5703125" style="28" customWidth="1"/>
    <col min="6" max="6" width="27.140625" style="28" customWidth="1"/>
    <col min="7" max="7" width="21.140625" style="28" customWidth="1"/>
    <col min="8" max="16384" width="11.42578125" style="28"/>
  </cols>
  <sheetData>
    <row r="1" spans="1:10" ht="23.25" x14ac:dyDescent="0.35">
      <c r="A1" s="29" t="s">
        <v>96</v>
      </c>
    </row>
    <row r="3" spans="1:10" ht="15" x14ac:dyDescent="0.25">
      <c r="A3" s="30" t="s">
        <v>0</v>
      </c>
      <c r="B3" s="43" t="s">
        <v>20</v>
      </c>
      <c r="D3" s="32"/>
      <c r="E3" s="32"/>
      <c r="F3" s="32"/>
    </row>
    <row r="4" spans="1:10" ht="15" x14ac:dyDescent="0.25">
      <c r="A4" s="30" t="s">
        <v>118</v>
      </c>
      <c r="B4" s="43" t="s">
        <v>119</v>
      </c>
      <c r="D4" s="32"/>
      <c r="E4" s="32"/>
      <c r="F4" s="32"/>
    </row>
    <row r="5" spans="1:10" x14ac:dyDescent="0.2">
      <c r="G5" s="31"/>
    </row>
    <row r="6" spans="1:10" ht="15" x14ac:dyDescent="0.25">
      <c r="A6" s="30"/>
      <c r="G6" s="31"/>
    </row>
    <row r="7" spans="1:10" x14ac:dyDescent="0.2">
      <c r="A7" s="23" t="s">
        <v>73</v>
      </c>
      <c r="B7" s="23" t="s">
        <v>23</v>
      </c>
      <c r="C7" s="26">
        <v>500000</v>
      </c>
      <c r="D7" s="23"/>
      <c r="E7" s="23" t="s">
        <v>37</v>
      </c>
      <c r="F7" s="31" t="s">
        <v>106</v>
      </c>
      <c r="G7" s="33"/>
    </row>
    <row r="8" spans="1:10" x14ac:dyDescent="0.2">
      <c r="A8" s="23" t="s">
        <v>74</v>
      </c>
      <c r="B8" s="23" t="s">
        <v>23</v>
      </c>
      <c r="C8" s="26">
        <v>80500</v>
      </c>
      <c r="D8" s="23"/>
      <c r="E8" s="23" t="s">
        <v>6</v>
      </c>
      <c r="F8" s="31" t="s">
        <v>107</v>
      </c>
      <c r="G8" s="48"/>
      <c r="I8" s="133"/>
      <c r="J8" s="133"/>
    </row>
    <row r="9" spans="1:10" x14ac:dyDescent="0.2">
      <c r="A9" s="23" t="s">
        <v>102</v>
      </c>
      <c r="B9" s="23" t="s">
        <v>23</v>
      </c>
      <c r="C9" s="26">
        <v>45000</v>
      </c>
      <c r="D9" s="23"/>
      <c r="E9" s="23" t="s">
        <v>108</v>
      </c>
      <c r="F9" s="51">
        <v>43069</v>
      </c>
      <c r="G9" s="50"/>
      <c r="I9" s="134"/>
      <c r="J9" s="134"/>
    </row>
    <row r="10" spans="1:10" x14ac:dyDescent="0.2">
      <c r="A10" s="23" t="s">
        <v>59</v>
      </c>
      <c r="B10" s="23" t="s">
        <v>23</v>
      </c>
      <c r="C10" s="26">
        <v>0</v>
      </c>
      <c r="D10" s="23"/>
      <c r="E10" s="23" t="s">
        <v>45</v>
      </c>
      <c r="F10" s="31" t="s">
        <v>21</v>
      </c>
      <c r="G10" s="23"/>
      <c r="I10" s="135"/>
      <c r="J10" s="135"/>
    </row>
    <row r="11" spans="1:10" x14ac:dyDescent="0.2">
      <c r="A11" s="23" t="s">
        <v>58</v>
      </c>
      <c r="B11" s="23" t="s">
        <v>23</v>
      </c>
      <c r="C11" s="26">
        <v>0</v>
      </c>
      <c r="D11" s="23"/>
      <c r="E11" s="23" t="s">
        <v>2</v>
      </c>
      <c r="F11" s="31" t="s">
        <v>105</v>
      </c>
      <c r="G11" s="23"/>
      <c r="I11" s="135"/>
      <c r="J11" s="135"/>
    </row>
    <row r="12" spans="1:10" x14ac:dyDescent="0.2">
      <c r="A12" s="23" t="s">
        <v>75</v>
      </c>
      <c r="B12" s="23" t="s">
        <v>23</v>
      </c>
      <c r="C12" s="26">
        <v>0</v>
      </c>
      <c r="D12" s="23"/>
      <c r="E12" s="23" t="s">
        <v>3</v>
      </c>
      <c r="F12" s="31" t="s">
        <v>112</v>
      </c>
      <c r="G12" s="23"/>
      <c r="I12" s="133"/>
      <c r="J12" s="133"/>
    </row>
    <row r="13" spans="1:10" x14ac:dyDescent="0.2">
      <c r="A13" s="40" t="s">
        <v>76</v>
      </c>
      <c r="B13" s="40" t="s">
        <v>23</v>
      </c>
      <c r="C13" s="41">
        <v>0</v>
      </c>
      <c r="D13" s="23"/>
      <c r="E13" s="23" t="s">
        <v>124</v>
      </c>
      <c r="F13" s="31" t="s">
        <v>104</v>
      </c>
      <c r="G13" s="23"/>
      <c r="I13" s="133"/>
      <c r="J13" s="133"/>
    </row>
    <row r="14" spans="1:10" x14ac:dyDescent="0.2">
      <c r="A14" s="42" t="s">
        <v>77</v>
      </c>
      <c r="B14" s="42" t="s">
        <v>23</v>
      </c>
      <c r="C14" s="42">
        <f>SUM(C7:C13)</f>
        <v>625500</v>
      </c>
      <c r="D14" s="23"/>
      <c r="G14" s="23"/>
      <c r="I14" s="33"/>
      <c r="J14" s="33"/>
    </row>
    <row r="15" spans="1:10" ht="15" x14ac:dyDescent="0.25">
      <c r="A15" s="30"/>
      <c r="B15" s="34"/>
      <c r="C15" s="35"/>
      <c r="D15" s="35"/>
      <c r="E15" s="35"/>
      <c r="F15" s="23"/>
    </row>
    <row r="16" spans="1:10" ht="15" x14ac:dyDescent="0.25">
      <c r="A16" s="34" t="s">
        <v>78</v>
      </c>
      <c r="C16" s="35"/>
      <c r="D16" s="35"/>
      <c r="E16" s="35"/>
      <c r="F16" s="36"/>
    </row>
    <row r="17" spans="1:6" ht="15" x14ac:dyDescent="0.25">
      <c r="A17" s="30"/>
      <c r="B17" s="34"/>
      <c r="C17" s="35"/>
      <c r="D17" s="35"/>
      <c r="E17" s="35"/>
      <c r="F17" s="36"/>
    </row>
    <row r="18" spans="1:6" ht="15" x14ac:dyDescent="0.25">
      <c r="A18" s="45" t="s">
        <v>81</v>
      </c>
      <c r="B18" s="38"/>
      <c r="C18" s="38"/>
      <c r="D18" s="44"/>
      <c r="E18" s="102" t="s">
        <v>80</v>
      </c>
      <c r="F18" s="103" t="s">
        <v>84</v>
      </c>
    </row>
    <row r="19" spans="1:6" ht="15" x14ac:dyDescent="0.25">
      <c r="A19" s="130" t="s">
        <v>113</v>
      </c>
      <c r="B19" s="131"/>
      <c r="C19" s="131"/>
      <c r="D19" s="132"/>
      <c r="E19" s="100">
        <v>43589</v>
      </c>
      <c r="F19" s="52">
        <v>10000</v>
      </c>
    </row>
    <row r="20" spans="1:6" ht="15" x14ac:dyDescent="0.25">
      <c r="A20" s="130" t="s">
        <v>98</v>
      </c>
      <c r="B20" s="131"/>
      <c r="C20" s="131"/>
      <c r="D20" s="132"/>
      <c r="E20" s="101">
        <v>43626</v>
      </c>
      <c r="F20" s="53">
        <v>13000</v>
      </c>
    </row>
    <row r="21" spans="1:6" ht="15" x14ac:dyDescent="0.25">
      <c r="A21" s="130"/>
      <c r="B21" s="131"/>
      <c r="C21" s="131"/>
      <c r="D21" s="132"/>
      <c r="E21" s="46"/>
      <c r="F21" s="53"/>
    </row>
    <row r="22" spans="1:6" ht="15" x14ac:dyDescent="0.25">
      <c r="A22" s="130"/>
      <c r="B22" s="131"/>
      <c r="C22" s="131"/>
      <c r="D22" s="132"/>
      <c r="E22" s="46"/>
      <c r="F22" s="53"/>
    </row>
    <row r="23" spans="1:6" ht="15" x14ac:dyDescent="0.25">
      <c r="A23" s="130"/>
      <c r="B23" s="131"/>
      <c r="C23" s="131"/>
      <c r="D23" s="132"/>
      <c r="E23" s="46"/>
      <c r="F23" s="53"/>
    </row>
    <row r="24" spans="1:6" ht="15" x14ac:dyDescent="0.25">
      <c r="A24" s="130"/>
      <c r="B24" s="131"/>
      <c r="C24" s="131"/>
      <c r="D24" s="132"/>
      <c r="E24" s="46"/>
      <c r="F24" s="53"/>
    </row>
    <row r="25" spans="1:6" ht="15" x14ac:dyDescent="0.25">
      <c r="A25" s="130"/>
      <c r="B25" s="131"/>
      <c r="C25" s="131"/>
      <c r="D25" s="132"/>
      <c r="E25" s="46"/>
      <c r="F25" s="53"/>
    </row>
    <row r="26" spans="1:6" ht="15" x14ac:dyDescent="0.25">
      <c r="A26" s="130"/>
      <c r="B26" s="131"/>
      <c r="C26" s="131"/>
      <c r="D26" s="132"/>
      <c r="E26" s="46"/>
      <c r="F26" s="53"/>
    </row>
    <row r="27" spans="1:6" ht="15" x14ac:dyDescent="0.25">
      <c r="A27" s="130"/>
      <c r="B27" s="131"/>
      <c r="C27" s="131"/>
      <c r="D27" s="132"/>
      <c r="E27" s="46"/>
      <c r="F27" s="53"/>
    </row>
    <row r="28" spans="1:6" ht="15" x14ac:dyDescent="0.25">
      <c r="A28" s="130"/>
      <c r="B28" s="131"/>
      <c r="C28" s="131"/>
      <c r="D28" s="132"/>
      <c r="E28" s="46"/>
      <c r="F28" s="53"/>
    </row>
    <row r="29" spans="1:6" ht="15" x14ac:dyDescent="0.25">
      <c r="A29" s="130"/>
      <c r="B29" s="131"/>
      <c r="C29" s="131"/>
      <c r="D29" s="132"/>
      <c r="E29" s="46"/>
      <c r="F29" s="53"/>
    </row>
    <row r="30" spans="1:6" ht="15" x14ac:dyDescent="0.25">
      <c r="A30" s="130"/>
      <c r="B30" s="131"/>
      <c r="C30" s="131"/>
      <c r="D30" s="132"/>
      <c r="E30" s="46"/>
      <c r="F30" s="53"/>
    </row>
    <row r="31" spans="1:6" ht="15" x14ac:dyDescent="0.25">
      <c r="A31" s="130"/>
      <c r="B31" s="131"/>
      <c r="C31" s="131"/>
      <c r="D31" s="132"/>
      <c r="E31" s="46"/>
      <c r="F31" s="53"/>
    </row>
    <row r="32" spans="1:6" ht="15" x14ac:dyDescent="0.25">
      <c r="A32" s="130"/>
      <c r="B32" s="131"/>
      <c r="C32" s="131"/>
      <c r="D32" s="132"/>
      <c r="E32" s="46"/>
      <c r="F32" s="53"/>
    </row>
    <row r="33" spans="1:6" ht="15" x14ac:dyDescent="0.25">
      <c r="A33" s="130"/>
      <c r="B33" s="131"/>
      <c r="C33" s="131"/>
      <c r="D33" s="132"/>
      <c r="E33" s="46"/>
      <c r="F33" s="53"/>
    </row>
    <row r="34" spans="1:6" ht="15" x14ac:dyDescent="0.25">
      <c r="A34" s="130"/>
      <c r="B34" s="131"/>
      <c r="C34" s="131"/>
      <c r="D34" s="132"/>
      <c r="E34" s="46"/>
      <c r="F34" s="53"/>
    </row>
    <row r="35" spans="1:6" ht="15" x14ac:dyDescent="0.25">
      <c r="A35" s="130"/>
      <c r="B35" s="131"/>
      <c r="C35" s="131"/>
      <c r="D35" s="132"/>
      <c r="E35" s="46"/>
      <c r="F35" s="53"/>
    </row>
    <row r="36" spans="1:6" ht="15" x14ac:dyDescent="0.25">
      <c r="A36" s="130"/>
      <c r="B36" s="131"/>
      <c r="C36" s="131"/>
      <c r="D36" s="132"/>
      <c r="E36" s="46"/>
      <c r="F36" s="53"/>
    </row>
    <row r="37" spans="1:6" ht="15" x14ac:dyDescent="0.25">
      <c r="A37" s="130" t="s">
        <v>109</v>
      </c>
      <c r="B37" s="131"/>
      <c r="C37" s="131"/>
      <c r="D37" s="132"/>
      <c r="E37" s="46"/>
      <c r="F37" s="53"/>
    </row>
    <row r="38" spans="1:6" ht="15" x14ac:dyDescent="0.25">
      <c r="A38" s="130"/>
      <c r="B38" s="131"/>
      <c r="C38" s="131"/>
      <c r="D38" s="132"/>
      <c r="E38" s="46"/>
      <c r="F38" s="53"/>
    </row>
    <row r="39" spans="1:6" ht="15" x14ac:dyDescent="0.25">
      <c r="A39" s="130"/>
      <c r="B39" s="131"/>
      <c r="C39" s="131"/>
      <c r="D39" s="132"/>
      <c r="E39" s="46"/>
      <c r="F39" s="53"/>
    </row>
    <row r="40" spans="1:6" ht="15" x14ac:dyDescent="0.25">
      <c r="A40" s="130"/>
      <c r="B40" s="131"/>
      <c r="C40" s="131"/>
      <c r="D40" s="132"/>
      <c r="E40" s="46"/>
      <c r="F40" s="53"/>
    </row>
    <row r="41" spans="1:6" ht="15" x14ac:dyDescent="0.25">
      <c r="A41" s="130"/>
      <c r="B41" s="131"/>
      <c r="C41" s="131"/>
      <c r="D41" s="132"/>
      <c r="E41" s="46"/>
      <c r="F41" s="53"/>
    </row>
    <row r="42" spans="1:6" ht="15" x14ac:dyDescent="0.25">
      <c r="A42" s="130"/>
      <c r="B42" s="131"/>
      <c r="C42" s="131"/>
      <c r="D42" s="132"/>
      <c r="E42" s="46"/>
      <c r="F42" s="53"/>
    </row>
    <row r="43" spans="1:6" ht="15" x14ac:dyDescent="0.25">
      <c r="A43" s="130"/>
      <c r="B43" s="131"/>
      <c r="C43" s="131"/>
      <c r="D43" s="132"/>
      <c r="E43" s="46"/>
      <c r="F43" s="53"/>
    </row>
    <row r="44" spans="1:6" ht="15" x14ac:dyDescent="0.25">
      <c r="A44" s="130"/>
      <c r="B44" s="131"/>
      <c r="C44" s="131"/>
      <c r="D44" s="132"/>
      <c r="E44" s="46"/>
      <c r="F44" s="53"/>
    </row>
    <row r="45" spans="1:6" ht="15" x14ac:dyDescent="0.25">
      <c r="A45" s="136"/>
      <c r="B45" s="137"/>
      <c r="C45" s="137"/>
      <c r="D45" s="138"/>
      <c r="E45" s="47"/>
      <c r="F45" s="54"/>
    </row>
    <row r="46" spans="1:6" ht="15" x14ac:dyDescent="0.25">
      <c r="A46" s="45" t="s">
        <v>83</v>
      </c>
      <c r="B46" s="39"/>
      <c r="C46" s="39"/>
      <c r="D46" s="39"/>
      <c r="E46" s="37"/>
      <c r="F46" s="55">
        <f>SUM(F19:F45)</f>
        <v>23000</v>
      </c>
    </row>
  </sheetData>
  <mergeCells count="33">
    <mergeCell ref="A31:D31"/>
    <mergeCell ref="A44:D44"/>
    <mergeCell ref="A45:D45"/>
    <mergeCell ref="A23:D23"/>
    <mergeCell ref="A24:D24"/>
    <mergeCell ref="A25:D25"/>
    <mergeCell ref="A26:D26"/>
    <mergeCell ref="A27:D27"/>
    <mergeCell ref="A28:D28"/>
    <mergeCell ref="A29:D29"/>
    <mergeCell ref="A30:D30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19:D19"/>
    <mergeCell ref="A20:D20"/>
    <mergeCell ref="A21:D21"/>
    <mergeCell ref="A22:D22"/>
    <mergeCell ref="I8:J8"/>
    <mergeCell ref="I9:J9"/>
    <mergeCell ref="I10:J10"/>
    <mergeCell ref="I11:J11"/>
    <mergeCell ref="I12:J12"/>
    <mergeCell ref="I13:J13"/>
  </mergeCells>
  <pageMargins left="0.70866141732283472" right="0.31496062992125984" top="0.55118110236220474" bottom="0.55118110236220474" header="0.31496062992125984" footer="0.31496062992125984"/>
  <pageSetup paperSize="9" scale="97" orientation="portrait" r:id="rId1"/>
  <headerFooter>
    <oddFooter>&amp;L&amp;8&amp;F/&amp;A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L66"/>
  <sheetViews>
    <sheetView tabSelected="1" topLeftCell="A29" workbookViewId="0">
      <selection activeCell="M29" sqref="M29"/>
    </sheetView>
  </sheetViews>
  <sheetFormatPr baseColWidth="10" defaultRowHeight="14.25" x14ac:dyDescent="0.2"/>
  <cols>
    <col min="1" max="1" width="20.140625" style="1" customWidth="1"/>
    <col min="2" max="2" width="23.85546875" style="1" customWidth="1"/>
    <col min="3" max="3" width="9.140625" style="1" customWidth="1"/>
    <col min="4" max="4" width="14.42578125" style="1" customWidth="1"/>
    <col min="5" max="5" width="3.42578125" style="1" customWidth="1"/>
    <col min="6" max="6" width="5.140625" style="1" customWidth="1"/>
    <col min="7" max="7" width="10" style="1" customWidth="1"/>
    <col min="8" max="8" width="5.42578125" style="1" customWidth="1"/>
    <col min="9" max="9" width="10.85546875" style="1" customWidth="1"/>
    <col min="10" max="10" width="12.7109375" style="1" customWidth="1"/>
    <col min="11" max="11" width="8.28515625" style="1" customWidth="1"/>
    <col min="12" max="16384" width="11.42578125" style="1"/>
  </cols>
  <sheetData>
    <row r="9" spans="1:3" ht="23.25" x14ac:dyDescent="0.35">
      <c r="A9" s="59" t="s">
        <v>30</v>
      </c>
    </row>
    <row r="11" spans="1:3" ht="15" x14ac:dyDescent="0.25">
      <c r="A11" s="60" t="s">
        <v>31</v>
      </c>
      <c r="C11" s="60" t="s">
        <v>32</v>
      </c>
    </row>
    <row r="12" spans="1:3" x14ac:dyDescent="0.2">
      <c r="A12" s="9" t="s">
        <v>119</v>
      </c>
      <c r="C12" s="1" t="s">
        <v>33</v>
      </c>
    </row>
    <row r="13" spans="1:3" x14ac:dyDescent="0.2">
      <c r="A13" s="9" t="s">
        <v>120</v>
      </c>
      <c r="C13" s="1" t="s">
        <v>34</v>
      </c>
    </row>
    <row r="14" spans="1:3" x14ac:dyDescent="0.2">
      <c r="A14" s="9" t="s">
        <v>121</v>
      </c>
      <c r="C14" s="1" t="s">
        <v>36</v>
      </c>
    </row>
    <row r="15" spans="1:3" x14ac:dyDescent="0.2">
      <c r="A15" s="9" t="s">
        <v>122</v>
      </c>
      <c r="C15" s="1" t="s">
        <v>35</v>
      </c>
    </row>
    <row r="16" spans="1:3" x14ac:dyDescent="0.2">
      <c r="C16" s="66"/>
    </row>
    <row r="17" spans="1:11" ht="15" x14ac:dyDescent="0.25">
      <c r="A17" s="60" t="s">
        <v>39</v>
      </c>
      <c r="C17" s="104" t="s">
        <v>115</v>
      </c>
      <c r="D17" s="9"/>
      <c r="E17" s="9"/>
      <c r="F17" s="9"/>
      <c r="G17" s="9"/>
      <c r="H17" s="9"/>
      <c r="I17" s="9"/>
      <c r="J17" s="9"/>
      <c r="K17" s="107"/>
    </row>
    <row r="18" spans="1:11" x14ac:dyDescent="0.2">
      <c r="K18" s="108"/>
    </row>
    <row r="19" spans="1:11" ht="15" x14ac:dyDescent="0.25">
      <c r="A19" s="60" t="s">
        <v>0</v>
      </c>
      <c r="B19" s="1" t="s">
        <v>7</v>
      </c>
      <c r="C19" s="27" t="s">
        <v>20</v>
      </c>
      <c r="D19" s="9"/>
      <c r="E19" s="12"/>
      <c r="F19" s="12"/>
      <c r="G19" s="12"/>
      <c r="H19" s="12"/>
      <c r="I19" s="12"/>
      <c r="J19" s="12"/>
      <c r="K19" s="109"/>
    </row>
    <row r="20" spans="1:11" x14ac:dyDescent="0.2">
      <c r="A20" s="143" t="s">
        <v>123</v>
      </c>
      <c r="B20" s="1" t="s">
        <v>9</v>
      </c>
      <c r="C20" s="27" t="s">
        <v>43</v>
      </c>
      <c r="D20" s="9"/>
      <c r="E20" s="11"/>
      <c r="F20" s="11"/>
      <c r="G20" s="11"/>
      <c r="H20" s="11"/>
      <c r="I20" s="11"/>
      <c r="J20" s="11"/>
      <c r="K20" s="109"/>
    </row>
    <row r="21" spans="1:11" x14ac:dyDescent="0.2">
      <c r="A21" s="144"/>
      <c r="B21" s="1" t="s">
        <v>8</v>
      </c>
      <c r="C21" s="27" t="s">
        <v>50</v>
      </c>
      <c r="D21" s="9"/>
      <c r="E21" s="11"/>
      <c r="F21" s="11"/>
      <c r="G21" s="11"/>
      <c r="H21" s="11"/>
      <c r="I21" s="11"/>
      <c r="J21" s="11"/>
      <c r="K21" s="109"/>
    </row>
    <row r="22" spans="1:11" x14ac:dyDescent="0.2">
      <c r="A22" s="144"/>
      <c r="B22" s="1" t="s">
        <v>99</v>
      </c>
      <c r="C22" s="107" t="s">
        <v>117</v>
      </c>
      <c r="D22" s="107"/>
      <c r="E22" s="11"/>
      <c r="F22" s="11"/>
      <c r="G22" s="11"/>
      <c r="H22" s="11"/>
      <c r="I22" s="11"/>
      <c r="J22" s="11"/>
      <c r="K22" s="109"/>
    </row>
    <row r="23" spans="1:11" ht="15" x14ac:dyDescent="0.2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ht="15" x14ac:dyDescent="0.25">
      <c r="A24" s="60" t="s">
        <v>94</v>
      </c>
      <c r="B24" s="62" t="str">
        <f>'Auftragskontr. Honorare'!A7</f>
        <v>Vertrag</v>
      </c>
      <c r="C24" s="62" t="s">
        <v>23</v>
      </c>
      <c r="D24" s="80">
        <f>'Auftragskontr. Honorare'!C7</f>
        <v>500000</v>
      </c>
      <c r="E24" s="62"/>
      <c r="F24" s="110" t="str">
        <f>'Auftragskontr. Honorare'!E7</f>
        <v>PKM - Nr.</v>
      </c>
      <c r="H24" s="82"/>
      <c r="I24" s="111" t="str">
        <f>'Auftragskontr. Honorare'!F7</f>
        <v>xxxx.xxxxxx</v>
      </c>
      <c r="K24" s="61"/>
    </row>
    <row r="25" spans="1:11" ht="14.25" customHeight="1" x14ac:dyDescent="0.2">
      <c r="A25" s="139" t="s">
        <v>103</v>
      </c>
      <c r="B25" s="62" t="str">
        <f>'Auftragskontr. Honorare'!A8</f>
        <v>Nachtrag 1 - 17.05.2019</v>
      </c>
      <c r="C25" s="62" t="s">
        <v>23</v>
      </c>
      <c r="D25" s="80">
        <f>'Auftragskontr. Honorare'!C8</f>
        <v>80500</v>
      </c>
      <c r="E25" s="62"/>
      <c r="F25" s="110" t="str">
        <f>'Auftragskontr. Honorare'!E8</f>
        <v>Dim- Wert:</v>
      </c>
      <c r="H25" s="112"/>
      <c r="I25" s="111" t="str">
        <f>'Auftragskontr. Honorare'!F8</f>
        <v>xxx</v>
      </c>
      <c r="K25" s="61"/>
    </row>
    <row r="26" spans="1:11" ht="14.25" customHeight="1" x14ac:dyDescent="0.2">
      <c r="A26" s="140"/>
      <c r="B26" s="62" t="str">
        <f>'Auftragskontr. Honorare'!A9</f>
        <v>Nachtrag 2 - 10.06.2019</v>
      </c>
      <c r="C26" s="62" t="s">
        <v>23</v>
      </c>
      <c r="D26" s="80">
        <f>'Auftragskontr. Honorare'!C9</f>
        <v>45000</v>
      </c>
      <c r="E26" s="62"/>
      <c r="F26" s="110" t="str">
        <f>'Auftragskontr. Honorare'!E9</f>
        <v>Grundvertrag-Datum:</v>
      </c>
      <c r="H26" s="112"/>
      <c r="I26" s="128">
        <f>'Auftragskontr. Honorare'!F9</f>
        <v>43069</v>
      </c>
      <c r="K26" s="61"/>
    </row>
    <row r="27" spans="1:11" ht="14.25" customHeight="1" x14ac:dyDescent="0.2">
      <c r="A27" s="140"/>
      <c r="B27" s="62" t="str">
        <f>'Auftragskontr. Honorare'!A10</f>
        <v>Nachtrag 3 - Datum</v>
      </c>
      <c r="C27" s="62" t="s">
        <v>23</v>
      </c>
      <c r="D27" s="80">
        <f>'Auftragskontr. Honorare'!C10</f>
        <v>0</v>
      </c>
      <c r="E27" s="62"/>
      <c r="F27" s="110" t="str">
        <f>'Auftragskontr. Honorare'!E10</f>
        <v>Vertrag - Nr. / Nachtrag</v>
      </c>
      <c r="H27" s="82"/>
      <c r="I27" s="111" t="str">
        <f>'Auftragskontr. Honorare'!F10</f>
        <v>V0000385</v>
      </c>
      <c r="K27" s="61"/>
    </row>
    <row r="28" spans="1:11" ht="14.25" customHeight="1" x14ac:dyDescent="0.2">
      <c r="A28" s="140"/>
      <c r="B28" s="62" t="str">
        <f>'Auftragskontr. Honorare'!A11</f>
        <v>Nachtrag 4 - Datum</v>
      </c>
      <c r="C28" s="62" t="s">
        <v>23</v>
      </c>
      <c r="D28" s="80">
        <f>'Auftragskontr. Honorare'!C11</f>
        <v>0</v>
      </c>
      <c r="E28" s="62"/>
      <c r="F28" s="110" t="str">
        <f>'Auftragskontr. Honorare'!E11</f>
        <v>MWSt. - Nr.:</v>
      </c>
      <c r="H28" s="112"/>
      <c r="I28" s="111" t="str">
        <f>'Auftragskontr. Honorare'!F11</f>
        <v>CHE-xxx.xxx.xxx MWST</v>
      </c>
      <c r="K28" s="61"/>
    </row>
    <row r="29" spans="1:11" x14ac:dyDescent="0.2">
      <c r="A29" s="99"/>
      <c r="B29" s="62" t="str">
        <f>'Auftragskontr. Honorare'!A12</f>
        <v>Nachtrag 5 - Datum</v>
      </c>
      <c r="C29" s="62" t="s">
        <v>23</v>
      </c>
      <c r="D29" s="80">
        <f>'Auftragskontr. Honorare'!C12</f>
        <v>0</v>
      </c>
      <c r="E29" s="62"/>
      <c r="F29" s="110" t="str">
        <f>'Auftragskontr. Honorare'!E12</f>
        <v>Bank - Verbindung</v>
      </c>
      <c r="H29" s="112"/>
      <c r="I29" s="111" t="str">
        <f>'Auftragskontr. Honorare'!F12</f>
        <v>Raiffeisenbank Stans</v>
      </c>
      <c r="K29" s="61"/>
    </row>
    <row r="30" spans="1:11" ht="15" x14ac:dyDescent="0.25">
      <c r="A30" s="60"/>
      <c r="B30" s="62" t="str">
        <f>'Auftragskontr. Honorare'!A13</f>
        <v>Nachtrag 6 - Datum</v>
      </c>
      <c r="C30" s="113" t="s">
        <v>23</v>
      </c>
      <c r="D30" s="114">
        <f>'Auftragskontr. Honorare'!C13</f>
        <v>0</v>
      </c>
      <c r="E30" s="62"/>
      <c r="F30" s="110" t="str">
        <f>'Auftragskontr. Honorare'!E13</f>
        <v>IBAN - Nr.</v>
      </c>
      <c r="H30" s="112"/>
      <c r="I30" s="111" t="str">
        <f>'Auftragskontr. Honorare'!F13</f>
        <v>CH18 5555 6666 8888 9999 7</v>
      </c>
      <c r="K30" s="61"/>
    </row>
    <row r="31" spans="1:11" ht="15" x14ac:dyDescent="0.25">
      <c r="A31" s="60"/>
      <c r="B31" s="120" t="str">
        <f>'Auftragskontr. Honorare'!A14</f>
        <v>Gesamtsumme</v>
      </c>
      <c r="C31" s="115" t="s">
        <v>23</v>
      </c>
      <c r="D31" s="129">
        <f>'Auftragskontr. Honorare'!C14</f>
        <v>625500</v>
      </c>
      <c r="E31" s="62"/>
      <c r="F31" s="63"/>
      <c r="G31" s="63"/>
      <c r="H31" s="112"/>
      <c r="I31" s="61"/>
      <c r="J31" s="61"/>
    </row>
    <row r="32" spans="1:11" ht="15" x14ac:dyDescent="0.25">
      <c r="A32" s="60"/>
      <c r="B32" s="115"/>
      <c r="C32" s="115"/>
      <c r="D32" s="115"/>
      <c r="E32" s="62"/>
      <c r="F32" s="63"/>
      <c r="G32" s="63"/>
      <c r="H32" s="61"/>
      <c r="I32" s="61"/>
      <c r="J32" s="61"/>
    </row>
    <row r="33" spans="1:12" ht="15" x14ac:dyDescent="0.25">
      <c r="A33" s="60" t="s">
        <v>1</v>
      </c>
      <c r="B33" s="121" t="s">
        <v>81</v>
      </c>
      <c r="C33" s="61"/>
      <c r="D33" s="141"/>
      <c r="E33" s="142"/>
      <c r="F33" s="116"/>
      <c r="G33" s="61"/>
      <c r="H33" s="61"/>
      <c r="I33" s="117" t="s">
        <v>38</v>
      </c>
      <c r="J33" s="61"/>
    </row>
    <row r="34" spans="1:12" ht="15" x14ac:dyDescent="0.25">
      <c r="A34" s="60"/>
      <c r="B34" s="8" t="s">
        <v>52</v>
      </c>
      <c r="C34" s="8"/>
      <c r="D34" s="8"/>
      <c r="E34" s="8"/>
      <c r="F34" s="8"/>
      <c r="G34" s="8"/>
      <c r="H34" s="10"/>
      <c r="I34" s="10" t="s">
        <v>23</v>
      </c>
      <c r="J34" s="98">
        <v>9557</v>
      </c>
    </row>
    <row r="35" spans="1:12" ht="15" x14ac:dyDescent="0.25">
      <c r="A35" s="60"/>
      <c r="B35" s="8" t="s">
        <v>51</v>
      </c>
      <c r="C35" s="8"/>
      <c r="D35" s="8"/>
      <c r="E35" s="8"/>
      <c r="F35" s="8"/>
      <c r="G35" s="8"/>
      <c r="H35" s="10"/>
      <c r="I35" s="10" t="s">
        <v>23</v>
      </c>
      <c r="J35" s="98">
        <v>5000</v>
      </c>
    </row>
    <row r="36" spans="1:12" ht="15" x14ac:dyDescent="0.25">
      <c r="A36" s="60"/>
    </row>
    <row r="37" spans="1:12" ht="15" x14ac:dyDescent="0.25">
      <c r="A37" s="99" t="s">
        <v>91</v>
      </c>
      <c r="B37" s="64" t="s">
        <v>10</v>
      </c>
      <c r="C37" s="64"/>
      <c r="D37" s="64"/>
      <c r="E37" s="64"/>
      <c r="F37" s="64"/>
      <c r="G37" s="64"/>
      <c r="H37" s="64"/>
      <c r="I37" s="64" t="s">
        <v>23</v>
      </c>
      <c r="J37" s="2">
        <f>SUM(J34:J36)</f>
        <v>14557</v>
      </c>
    </row>
    <row r="38" spans="1:12" x14ac:dyDescent="0.2">
      <c r="A38" s="99" t="s">
        <v>92</v>
      </c>
      <c r="B38" s="1" t="s">
        <v>11</v>
      </c>
      <c r="D38" s="92">
        <v>0.05</v>
      </c>
      <c r="I38" s="1" t="s">
        <v>24</v>
      </c>
      <c r="J38" s="3">
        <f>D38*J37</f>
        <v>727.85</v>
      </c>
    </row>
    <row r="39" spans="1:12" x14ac:dyDescent="0.2">
      <c r="A39" s="99" t="s">
        <v>93</v>
      </c>
      <c r="B39" s="65" t="s">
        <v>15</v>
      </c>
      <c r="C39" s="65"/>
      <c r="D39" s="105">
        <v>0.02</v>
      </c>
      <c r="E39" s="65"/>
      <c r="F39" s="65"/>
      <c r="G39" s="65"/>
      <c r="H39" s="65"/>
      <c r="I39" s="65" t="s">
        <v>23</v>
      </c>
      <c r="J39" s="4">
        <f>(J37+J38)*D39</f>
        <v>305.697</v>
      </c>
    </row>
    <row r="40" spans="1:12" ht="15" x14ac:dyDescent="0.25">
      <c r="A40" s="60"/>
      <c r="B40" s="1" t="s">
        <v>12</v>
      </c>
      <c r="D40" s="21"/>
      <c r="I40" s="1" t="s">
        <v>23</v>
      </c>
      <c r="J40" s="3">
        <f>J37-J38-J39</f>
        <v>13523.453</v>
      </c>
    </row>
    <row r="41" spans="1:12" ht="15" x14ac:dyDescent="0.25">
      <c r="A41" s="60"/>
      <c r="B41" s="66" t="s">
        <v>110</v>
      </c>
      <c r="C41" s="122"/>
      <c r="E41" s="66"/>
      <c r="F41" s="66"/>
      <c r="G41" s="66"/>
      <c r="H41" s="66"/>
      <c r="I41" s="66" t="s">
        <v>23</v>
      </c>
      <c r="J41" s="106">
        <v>0</v>
      </c>
    </row>
    <row r="42" spans="1:12" ht="15" x14ac:dyDescent="0.25">
      <c r="A42" s="60"/>
      <c r="B42" s="65" t="s">
        <v>111</v>
      </c>
      <c r="C42" s="65"/>
      <c r="D42" s="94">
        <v>0.03</v>
      </c>
      <c r="E42" s="65"/>
      <c r="F42" s="65"/>
      <c r="G42" s="65"/>
      <c r="H42" s="65"/>
      <c r="I42" s="65" t="s">
        <v>23</v>
      </c>
      <c r="J42" s="5">
        <f>D42*J40</f>
        <v>405.70358999999996</v>
      </c>
    </row>
    <row r="43" spans="1:12" ht="15" x14ac:dyDescent="0.25">
      <c r="A43" s="60"/>
      <c r="B43" s="1" t="s">
        <v>12</v>
      </c>
      <c r="D43" s="21"/>
      <c r="I43" s="1" t="s">
        <v>23</v>
      </c>
      <c r="J43" s="3">
        <f>SUM(J40:J42)</f>
        <v>13929.156589999999</v>
      </c>
    </row>
    <row r="44" spans="1:12" ht="15" x14ac:dyDescent="0.25">
      <c r="A44" s="60"/>
      <c r="B44" s="65" t="s">
        <v>13</v>
      </c>
      <c r="C44" s="65"/>
      <c r="D44" s="105">
        <v>7.6999999999999999E-2</v>
      </c>
      <c r="E44" s="65"/>
      <c r="F44" s="65"/>
      <c r="G44" s="65"/>
      <c r="H44" s="65"/>
      <c r="I44" s="65" t="s">
        <v>23</v>
      </c>
      <c r="J44" s="4">
        <f>J43*D44</f>
        <v>1072.5450574299998</v>
      </c>
      <c r="L44" s="57"/>
    </row>
    <row r="45" spans="1:12" ht="15" x14ac:dyDescent="0.25">
      <c r="A45" s="60"/>
      <c r="B45" s="68" t="s">
        <v>14</v>
      </c>
      <c r="C45" s="67"/>
      <c r="D45" s="67"/>
      <c r="E45" s="67"/>
      <c r="F45" s="67"/>
      <c r="G45" s="67"/>
      <c r="H45" s="67"/>
      <c r="I45" s="67" t="s">
        <v>23</v>
      </c>
      <c r="J45" s="6">
        <f>ROUND((J43+J44)/5,2)*5</f>
        <v>15001.7</v>
      </c>
    </row>
    <row r="46" spans="1:12" ht="15" x14ac:dyDescent="0.25">
      <c r="A46" s="60"/>
    </row>
    <row r="47" spans="1:12" ht="15" x14ac:dyDescent="0.25">
      <c r="A47" s="86"/>
      <c r="B47" s="72" t="s">
        <v>100</v>
      </c>
      <c r="C47" s="66"/>
      <c r="D47" s="66"/>
      <c r="E47" s="66"/>
      <c r="F47" s="66"/>
      <c r="G47" s="66"/>
      <c r="H47" s="66"/>
      <c r="I47" s="66"/>
      <c r="J47" s="66"/>
      <c r="K47" s="66"/>
    </row>
    <row r="48" spans="1:12" ht="6" customHeight="1" x14ac:dyDescent="0.25">
      <c r="A48" s="60"/>
      <c r="B48" s="65"/>
      <c r="C48" s="65"/>
      <c r="D48" s="65"/>
      <c r="E48" s="65"/>
      <c r="F48" s="65"/>
      <c r="G48" s="65"/>
      <c r="H48" s="65"/>
      <c r="I48" s="65"/>
      <c r="J48" s="65"/>
    </row>
    <row r="49" spans="1:10" ht="15" x14ac:dyDescent="0.25">
      <c r="A49" s="60"/>
      <c r="B49" s="69" t="s">
        <v>101</v>
      </c>
      <c r="C49" s="74"/>
      <c r="D49" s="74"/>
      <c r="E49" s="74"/>
      <c r="F49" s="69" t="s">
        <v>46</v>
      </c>
      <c r="G49" s="74"/>
      <c r="H49" s="74"/>
      <c r="I49" s="74"/>
      <c r="J49" s="75"/>
    </row>
    <row r="50" spans="1:10" ht="15" x14ac:dyDescent="0.25">
      <c r="A50" s="60"/>
      <c r="B50" s="70" t="s">
        <v>95</v>
      </c>
      <c r="C50" s="76" t="s">
        <v>23</v>
      </c>
      <c r="D50" s="56"/>
      <c r="E50" s="76"/>
      <c r="F50" s="70" t="s">
        <v>48</v>
      </c>
      <c r="G50" s="76"/>
      <c r="H50" s="119">
        <v>0.55000000000000004</v>
      </c>
      <c r="I50" s="76" t="s">
        <v>23</v>
      </c>
      <c r="J50" s="19">
        <f>J$45*H50</f>
        <v>8250.9350000000013</v>
      </c>
    </row>
    <row r="51" spans="1:10" ht="15" x14ac:dyDescent="0.25">
      <c r="A51" s="60"/>
      <c r="B51" s="70" t="s">
        <v>97</v>
      </c>
      <c r="C51" s="76" t="s">
        <v>23</v>
      </c>
      <c r="D51" s="56"/>
      <c r="E51" s="76"/>
      <c r="F51" s="70" t="s">
        <v>49</v>
      </c>
      <c r="G51" s="76"/>
      <c r="H51" s="119">
        <v>0.45</v>
      </c>
      <c r="I51" s="76" t="s">
        <v>23</v>
      </c>
      <c r="J51" s="19">
        <f t="shared" ref="J51:J52" si="0">J$45*H51</f>
        <v>6750.7650000000003</v>
      </c>
    </row>
    <row r="52" spans="1:10" ht="15" x14ac:dyDescent="0.25">
      <c r="A52" s="60"/>
      <c r="B52" s="71" t="s">
        <v>17</v>
      </c>
      <c r="C52" s="78" t="s">
        <v>23</v>
      </c>
      <c r="D52" s="17"/>
      <c r="E52" s="78"/>
      <c r="F52" s="71" t="s">
        <v>47</v>
      </c>
      <c r="G52" s="78"/>
      <c r="H52" s="119">
        <v>0</v>
      </c>
      <c r="I52" s="78" t="s">
        <v>23</v>
      </c>
      <c r="J52" s="20">
        <f t="shared" si="0"/>
        <v>0</v>
      </c>
    </row>
    <row r="53" spans="1:10" ht="15" x14ac:dyDescent="0.25">
      <c r="A53" s="60"/>
      <c r="B53" s="71" t="s">
        <v>16</v>
      </c>
      <c r="C53" s="78" t="s">
        <v>23</v>
      </c>
      <c r="D53" s="17"/>
      <c r="E53" s="78"/>
      <c r="F53" s="71"/>
      <c r="G53" s="78"/>
      <c r="H53" s="118"/>
      <c r="I53" s="78" t="s">
        <v>23</v>
      </c>
      <c r="J53" s="20">
        <f>SUM(J50:J52)</f>
        <v>15001.7</v>
      </c>
    </row>
    <row r="54" spans="1:10" ht="15" x14ac:dyDescent="0.25">
      <c r="A54" s="60"/>
      <c r="B54" s="67"/>
      <c r="C54" s="67"/>
      <c r="D54" s="67"/>
      <c r="E54" s="67"/>
      <c r="F54" s="67"/>
      <c r="G54" s="67"/>
      <c r="H54" s="67"/>
      <c r="I54" s="67"/>
      <c r="J54" s="67"/>
    </row>
    <row r="55" spans="1:10" ht="15" customHeight="1" x14ac:dyDescent="0.2">
      <c r="B55" s="73" t="s">
        <v>28</v>
      </c>
      <c r="C55" s="74"/>
      <c r="D55" s="74" t="s">
        <v>25</v>
      </c>
      <c r="E55" s="74"/>
      <c r="F55" s="73" t="s">
        <v>26</v>
      </c>
      <c r="G55" s="64"/>
      <c r="H55" s="74"/>
      <c r="I55" s="74"/>
      <c r="J55" s="75"/>
    </row>
    <row r="56" spans="1:10" ht="15" customHeight="1" x14ac:dyDescent="0.2">
      <c r="B56" s="70"/>
      <c r="C56" s="76"/>
      <c r="D56" s="76"/>
      <c r="E56" s="76"/>
      <c r="F56" s="70"/>
      <c r="G56" s="66"/>
      <c r="H56" s="76"/>
      <c r="I56" s="76"/>
      <c r="J56" s="77"/>
    </row>
    <row r="57" spans="1:10" ht="15" customHeight="1" x14ac:dyDescent="0.2">
      <c r="B57" s="70"/>
      <c r="C57" s="76"/>
      <c r="D57" s="76"/>
      <c r="E57" s="76"/>
      <c r="F57" s="70"/>
      <c r="G57" s="66"/>
      <c r="H57" s="76"/>
      <c r="I57" s="76"/>
      <c r="J57" s="77"/>
    </row>
    <row r="58" spans="1:10" ht="15" customHeight="1" x14ac:dyDescent="0.2">
      <c r="B58" s="73" t="s">
        <v>41</v>
      </c>
      <c r="C58" s="74"/>
      <c r="D58" s="74" t="s">
        <v>25</v>
      </c>
      <c r="E58" s="74"/>
      <c r="F58" s="73" t="s">
        <v>26</v>
      </c>
      <c r="G58" s="64"/>
      <c r="H58" s="74"/>
      <c r="I58" s="74"/>
      <c r="J58" s="75"/>
    </row>
    <row r="59" spans="1:10" ht="15" customHeight="1" x14ac:dyDescent="0.2">
      <c r="B59" s="70"/>
      <c r="C59" s="76"/>
      <c r="D59" s="76"/>
      <c r="E59" s="76"/>
      <c r="F59" s="70"/>
      <c r="G59" s="66"/>
      <c r="H59" s="76"/>
      <c r="I59" s="76"/>
      <c r="J59" s="77"/>
    </row>
    <row r="60" spans="1:10" ht="15" customHeight="1" x14ac:dyDescent="0.2">
      <c r="B60" s="70"/>
      <c r="C60" s="76"/>
      <c r="D60" s="76"/>
      <c r="E60" s="76"/>
      <c r="F60" s="70"/>
      <c r="G60" s="66"/>
      <c r="H60" s="76"/>
      <c r="I60" s="76"/>
      <c r="J60" s="77"/>
    </row>
    <row r="61" spans="1:10" ht="15" customHeight="1" x14ac:dyDescent="0.2">
      <c r="B61" s="73"/>
      <c r="C61" s="74"/>
      <c r="D61" s="74"/>
      <c r="E61" s="74"/>
      <c r="F61" s="73" t="s">
        <v>27</v>
      </c>
      <c r="G61" s="64"/>
      <c r="H61" s="74"/>
      <c r="I61" s="74"/>
      <c r="J61" s="75"/>
    </row>
    <row r="62" spans="1:10" ht="15" customHeight="1" x14ac:dyDescent="0.2">
      <c r="B62" s="70"/>
      <c r="C62" s="76"/>
      <c r="D62" s="76"/>
      <c r="E62" s="76"/>
      <c r="F62" s="70"/>
      <c r="G62" s="66"/>
      <c r="H62" s="76"/>
      <c r="I62" s="76"/>
      <c r="J62" s="77"/>
    </row>
    <row r="63" spans="1:10" ht="15" customHeight="1" x14ac:dyDescent="0.2">
      <c r="B63" s="70"/>
      <c r="C63" s="76"/>
      <c r="D63" s="76"/>
      <c r="E63" s="76"/>
      <c r="F63" s="71"/>
      <c r="G63" s="66"/>
      <c r="H63" s="76"/>
      <c r="I63" s="76"/>
      <c r="J63" s="77"/>
    </row>
    <row r="64" spans="1:10" ht="15" customHeight="1" x14ac:dyDescent="0.2">
      <c r="B64" s="73" t="s">
        <v>18</v>
      </c>
      <c r="C64" s="74"/>
      <c r="D64" s="73" t="s">
        <v>19</v>
      </c>
      <c r="E64" s="74"/>
      <c r="F64" s="74"/>
      <c r="G64" s="75"/>
      <c r="H64" s="74"/>
      <c r="I64" s="74"/>
      <c r="J64" s="75"/>
    </row>
    <row r="65" spans="2:10" ht="15" customHeight="1" x14ac:dyDescent="0.2">
      <c r="B65" s="70"/>
      <c r="C65" s="76"/>
      <c r="D65" s="70"/>
      <c r="E65" s="76"/>
      <c r="F65" s="76"/>
      <c r="G65" s="77"/>
      <c r="H65" s="76"/>
      <c r="I65" s="76"/>
      <c r="J65" s="77"/>
    </row>
    <row r="66" spans="2:10" ht="15" customHeight="1" x14ac:dyDescent="0.2">
      <c r="B66" s="71"/>
      <c r="C66" s="78"/>
      <c r="D66" s="71"/>
      <c r="E66" s="78"/>
      <c r="F66" s="78"/>
      <c r="G66" s="79"/>
      <c r="H66" s="78"/>
      <c r="I66" s="78"/>
      <c r="J66" s="79"/>
    </row>
  </sheetData>
  <sheetProtection sheet="1" objects="1" scenarios="1"/>
  <mergeCells count="3">
    <mergeCell ref="A25:A28"/>
    <mergeCell ref="D33:E33"/>
    <mergeCell ref="A20:A22"/>
  </mergeCells>
  <conditionalFormatting sqref="D53">
    <cfRule type="cellIs" dxfId="1" priority="1" operator="lessThanOrEqual">
      <formula>0</formula>
    </cfRule>
    <cfRule type="cellIs" dxfId="0" priority="2" operator="greaterThan">
      <formula>0</formula>
    </cfRule>
  </conditionalFormatting>
  <pageMargins left="0.70866141732283472" right="0.31496062992125984" top="0.55118110236220474" bottom="0.55118110236220474" header="0.31496062992125984" footer="0.31496062992125984"/>
  <pageSetup paperSize="9" scale="74" orientation="portrait" r:id="rId1"/>
  <headerFooter>
    <oddFooter>&amp;L&amp;8&amp;F/&amp;A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F9" sqref="F9"/>
    </sheetView>
  </sheetViews>
  <sheetFormatPr baseColWidth="10" defaultRowHeight="14.25" x14ac:dyDescent="0.2"/>
  <cols>
    <col min="1" max="1" width="20.140625" style="28" customWidth="1"/>
    <col min="2" max="2" width="7.140625" style="28" customWidth="1"/>
    <col min="3" max="3" width="17.5703125" style="28" customWidth="1"/>
    <col min="4" max="4" width="3.42578125" style="28" customWidth="1"/>
    <col min="5" max="5" width="19.5703125" style="28" customWidth="1"/>
    <col min="6" max="6" width="27.140625" style="28" customWidth="1"/>
    <col min="7" max="7" width="21.140625" style="28" customWidth="1"/>
    <col min="8" max="16384" width="11.42578125" style="28"/>
  </cols>
  <sheetData>
    <row r="1" spans="1:10" ht="23.25" x14ac:dyDescent="0.35">
      <c r="A1" s="29" t="s">
        <v>96</v>
      </c>
    </row>
    <row r="3" spans="1:10" ht="15" x14ac:dyDescent="0.25">
      <c r="A3" s="30" t="s">
        <v>0</v>
      </c>
      <c r="B3" s="43" t="s">
        <v>20</v>
      </c>
      <c r="D3" s="32"/>
      <c r="E3" s="32"/>
      <c r="F3" s="32"/>
    </row>
    <row r="4" spans="1:10" ht="15" x14ac:dyDescent="0.25">
      <c r="A4" s="30" t="s">
        <v>79</v>
      </c>
      <c r="B4" s="43" t="s">
        <v>54</v>
      </c>
      <c r="D4" s="32"/>
      <c r="E4" s="32"/>
      <c r="F4" s="32"/>
    </row>
    <row r="5" spans="1:10" x14ac:dyDescent="0.2">
      <c r="G5" s="31"/>
    </row>
    <row r="6" spans="1:10" ht="15" x14ac:dyDescent="0.25">
      <c r="A6" s="30"/>
      <c r="G6" s="31"/>
    </row>
    <row r="7" spans="1:10" x14ac:dyDescent="0.2">
      <c r="A7" s="23" t="s">
        <v>73</v>
      </c>
      <c r="B7" s="23" t="s">
        <v>23</v>
      </c>
      <c r="C7" s="26">
        <v>800000</v>
      </c>
      <c r="D7" s="23"/>
      <c r="E7" s="23" t="s">
        <v>37</v>
      </c>
      <c r="F7" s="31">
        <v>0</v>
      </c>
      <c r="G7" s="33"/>
    </row>
    <row r="8" spans="1:10" x14ac:dyDescent="0.2">
      <c r="A8" s="23" t="s">
        <v>125</v>
      </c>
      <c r="B8" s="23" t="s">
        <v>23</v>
      </c>
      <c r="C8" s="26">
        <v>0</v>
      </c>
      <c r="D8" s="23"/>
      <c r="E8" s="23" t="s">
        <v>6</v>
      </c>
      <c r="F8" s="31">
        <v>0</v>
      </c>
      <c r="G8" s="48"/>
      <c r="I8" s="133"/>
      <c r="J8" s="133"/>
    </row>
    <row r="9" spans="1:10" x14ac:dyDescent="0.2">
      <c r="A9" s="23" t="s">
        <v>126</v>
      </c>
      <c r="B9" s="23" t="s">
        <v>23</v>
      </c>
      <c r="C9" s="26">
        <v>0</v>
      </c>
      <c r="D9" s="23"/>
      <c r="E9" s="23" t="s">
        <v>108</v>
      </c>
      <c r="F9" s="51">
        <v>43069</v>
      </c>
      <c r="G9" s="50"/>
      <c r="I9" s="134"/>
      <c r="J9" s="134"/>
    </row>
    <row r="10" spans="1:10" x14ac:dyDescent="0.2">
      <c r="A10" s="23" t="s">
        <v>59</v>
      </c>
      <c r="B10" s="23" t="s">
        <v>23</v>
      </c>
      <c r="C10" s="26">
        <v>0</v>
      </c>
      <c r="D10" s="23"/>
      <c r="E10" s="23" t="s">
        <v>45</v>
      </c>
      <c r="F10" s="31" t="s">
        <v>21</v>
      </c>
      <c r="G10" s="23"/>
      <c r="I10" s="135"/>
      <c r="J10" s="135"/>
    </row>
    <row r="11" spans="1:10" x14ac:dyDescent="0.2">
      <c r="A11" s="23" t="s">
        <v>58</v>
      </c>
      <c r="B11" s="23" t="s">
        <v>23</v>
      </c>
      <c r="C11" s="26">
        <v>0</v>
      </c>
      <c r="D11" s="23"/>
      <c r="E11" s="23" t="s">
        <v>2</v>
      </c>
      <c r="F11" s="31" t="s">
        <v>105</v>
      </c>
      <c r="G11" s="23"/>
      <c r="I11" s="135"/>
      <c r="J11" s="135"/>
    </row>
    <row r="12" spans="1:10" x14ac:dyDescent="0.2">
      <c r="A12" s="23" t="s">
        <v>75</v>
      </c>
      <c r="B12" s="23" t="s">
        <v>23</v>
      </c>
      <c r="C12" s="26">
        <v>0</v>
      </c>
      <c r="D12" s="23"/>
      <c r="E12" s="23" t="s">
        <v>3</v>
      </c>
      <c r="F12" s="31" t="s">
        <v>22</v>
      </c>
      <c r="G12" s="23"/>
      <c r="I12" s="133"/>
      <c r="J12" s="133"/>
    </row>
    <row r="13" spans="1:10" x14ac:dyDescent="0.2">
      <c r="A13" s="40" t="s">
        <v>76</v>
      </c>
      <c r="B13" s="40" t="s">
        <v>23</v>
      </c>
      <c r="C13" s="41">
        <v>0</v>
      </c>
      <c r="D13" s="23"/>
      <c r="E13" s="23" t="s">
        <v>124</v>
      </c>
      <c r="F13" s="31" t="s">
        <v>104</v>
      </c>
      <c r="G13" s="23"/>
      <c r="I13" s="133"/>
      <c r="J13" s="133"/>
    </row>
    <row r="14" spans="1:10" x14ac:dyDescent="0.2">
      <c r="A14" s="42" t="s">
        <v>77</v>
      </c>
      <c r="B14" s="42" t="s">
        <v>23</v>
      </c>
      <c r="C14" s="42">
        <f>SUM(C7:C13)</f>
        <v>800000</v>
      </c>
      <c r="D14" s="23"/>
      <c r="G14" s="23"/>
      <c r="I14" s="33"/>
      <c r="J14" s="33"/>
    </row>
    <row r="15" spans="1:10" ht="15" x14ac:dyDescent="0.25">
      <c r="A15" s="30"/>
      <c r="B15" s="34"/>
      <c r="C15" s="35"/>
      <c r="D15" s="35"/>
      <c r="E15" s="35"/>
      <c r="F15" s="23"/>
    </row>
    <row r="16" spans="1:10" ht="15" x14ac:dyDescent="0.25">
      <c r="A16" s="34" t="s">
        <v>78</v>
      </c>
      <c r="C16" s="35"/>
      <c r="D16" s="35"/>
      <c r="E16" s="35"/>
      <c r="F16" s="36"/>
    </row>
    <row r="17" spans="1:6" ht="15" x14ac:dyDescent="0.25">
      <c r="A17" s="30"/>
      <c r="B17" s="34"/>
      <c r="C17" s="35"/>
      <c r="D17" s="35"/>
      <c r="E17" s="35"/>
      <c r="F17" s="36"/>
    </row>
    <row r="18" spans="1:6" ht="15" x14ac:dyDescent="0.25">
      <c r="A18" s="45" t="s">
        <v>81</v>
      </c>
      <c r="B18" s="38"/>
      <c r="C18" s="38"/>
      <c r="D18" s="44"/>
      <c r="E18" s="102" t="s">
        <v>80</v>
      </c>
      <c r="F18" s="103" t="s">
        <v>84</v>
      </c>
    </row>
    <row r="19" spans="1:6" ht="15" x14ac:dyDescent="0.25">
      <c r="A19" s="130" t="s">
        <v>82</v>
      </c>
      <c r="B19" s="131"/>
      <c r="C19" s="131"/>
      <c r="D19" s="132"/>
      <c r="E19" s="100">
        <v>43589</v>
      </c>
      <c r="F19" s="52">
        <v>70000</v>
      </c>
    </row>
    <row r="20" spans="1:6" ht="15" x14ac:dyDescent="0.25">
      <c r="A20" s="130" t="s">
        <v>89</v>
      </c>
      <c r="B20" s="131"/>
      <c r="C20" s="131"/>
      <c r="D20" s="132"/>
      <c r="E20" s="101">
        <v>43626</v>
      </c>
      <c r="F20" s="53">
        <v>85000</v>
      </c>
    </row>
    <row r="21" spans="1:6" ht="15" x14ac:dyDescent="0.25">
      <c r="A21" s="130"/>
      <c r="B21" s="131"/>
      <c r="C21" s="131"/>
      <c r="D21" s="132"/>
      <c r="E21" s="46"/>
      <c r="F21" s="53"/>
    </row>
    <row r="22" spans="1:6" ht="15" x14ac:dyDescent="0.25">
      <c r="A22" s="130"/>
      <c r="B22" s="131"/>
      <c r="C22" s="131"/>
      <c r="D22" s="132"/>
      <c r="E22" s="46"/>
      <c r="F22" s="53"/>
    </row>
    <row r="23" spans="1:6" ht="15" x14ac:dyDescent="0.25">
      <c r="A23" s="130"/>
      <c r="B23" s="131"/>
      <c r="C23" s="131"/>
      <c r="D23" s="132"/>
      <c r="E23" s="46"/>
      <c r="F23" s="53"/>
    </row>
    <row r="24" spans="1:6" ht="15" x14ac:dyDescent="0.25">
      <c r="A24" s="130"/>
      <c r="B24" s="131"/>
      <c r="C24" s="131"/>
      <c r="D24" s="132"/>
      <c r="E24" s="46"/>
      <c r="F24" s="53"/>
    </row>
    <row r="25" spans="1:6" ht="15" x14ac:dyDescent="0.25">
      <c r="A25" s="130"/>
      <c r="B25" s="131"/>
      <c r="C25" s="131"/>
      <c r="D25" s="132"/>
      <c r="E25" s="46"/>
      <c r="F25" s="53"/>
    </row>
    <row r="26" spans="1:6" ht="15" x14ac:dyDescent="0.25">
      <c r="A26" s="130"/>
      <c r="B26" s="131"/>
      <c r="C26" s="131"/>
      <c r="D26" s="132"/>
      <c r="E26" s="46"/>
      <c r="F26" s="53"/>
    </row>
    <row r="27" spans="1:6" ht="15" x14ac:dyDescent="0.25">
      <c r="A27" s="130"/>
      <c r="B27" s="131"/>
      <c r="C27" s="131"/>
      <c r="D27" s="132"/>
      <c r="E27" s="46"/>
      <c r="F27" s="53"/>
    </row>
    <row r="28" spans="1:6" ht="15" x14ac:dyDescent="0.25">
      <c r="A28" s="130"/>
      <c r="B28" s="131"/>
      <c r="C28" s="131"/>
      <c r="D28" s="132"/>
      <c r="E28" s="46"/>
      <c r="F28" s="53"/>
    </row>
    <row r="29" spans="1:6" ht="15" x14ac:dyDescent="0.25">
      <c r="A29" s="130"/>
      <c r="B29" s="131"/>
      <c r="C29" s="131"/>
      <c r="D29" s="132"/>
      <c r="E29" s="46"/>
      <c r="F29" s="53"/>
    </row>
    <row r="30" spans="1:6" ht="15" x14ac:dyDescent="0.25">
      <c r="A30" s="130"/>
      <c r="B30" s="131"/>
      <c r="C30" s="131"/>
      <c r="D30" s="132"/>
      <c r="E30" s="46"/>
      <c r="F30" s="53"/>
    </row>
    <row r="31" spans="1:6" ht="15" x14ac:dyDescent="0.25">
      <c r="A31" s="130"/>
      <c r="B31" s="131"/>
      <c r="C31" s="131"/>
      <c r="D31" s="132"/>
      <c r="E31" s="46"/>
      <c r="F31" s="53"/>
    </row>
    <row r="32" spans="1:6" ht="15" x14ac:dyDescent="0.25">
      <c r="A32" s="130"/>
      <c r="B32" s="131"/>
      <c r="C32" s="131"/>
      <c r="D32" s="132"/>
      <c r="E32" s="46"/>
      <c r="F32" s="53"/>
    </row>
    <row r="33" spans="1:6" ht="15" x14ac:dyDescent="0.25">
      <c r="A33" s="130"/>
      <c r="B33" s="131"/>
      <c r="C33" s="131"/>
      <c r="D33" s="132"/>
      <c r="E33" s="46"/>
      <c r="F33" s="53"/>
    </row>
    <row r="34" spans="1:6" ht="15" x14ac:dyDescent="0.25">
      <c r="A34" s="130"/>
      <c r="B34" s="131"/>
      <c r="C34" s="131"/>
      <c r="D34" s="132"/>
      <c r="E34" s="46"/>
      <c r="F34" s="53"/>
    </row>
    <row r="35" spans="1:6" ht="15" x14ac:dyDescent="0.25">
      <c r="A35" s="130"/>
      <c r="B35" s="131"/>
      <c r="C35" s="131"/>
      <c r="D35" s="132"/>
      <c r="E35" s="46"/>
      <c r="F35" s="53"/>
    </row>
    <row r="36" spans="1:6" ht="15" x14ac:dyDescent="0.25">
      <c r="A36" s="130"/>
      <c r="B36" s="131"/>
      <c r="C36" s="131"/>
      <c r="D36" s="132"/>
      <c r="E36" s="46"/>
      <c r="F36" s="53"/>
    </row>
    <row r="37" spans="1:6" ht="15" x14ac:dyDescent="0.25">
      <c r="A37" s="130" t="s">
        <v>109</v>
      </c>
      <c r="B37" s="131"/>
      <c r="C37" s="131"/>
      <c r="D37" s="132"/>
      <c r="E37" s="46"/>
      <c r="F37" s="53"/>
    </row>
    <row r="38" spans="1:6" ht="15" x14ac:dyDescent="0.25">
      <c r="A38" s="130"/>
      <c r="B38" s="131"/>
      <c r="C38" s="131"/>
      <c r="D38" s="132"/>
      <c r="E38" s="46"/>
      <c r="F38" s="53"/>
    </row>
    <row r="39" spans="1:6" ht="15" x14ac:dyDescent="0.25">
      <c r="A39" s="130"/>
      <c r="B39" s="131"/>
      <c r="C39" s="131"/>
      <c r="D39" s="132"/>
      <c r="E39" s="46"/>
      <c r="F39" s="53"/>
    </row>
    <row r="40" spans="1:6" ht="15" x14ac:dyDescent="0.25">
      <c r="A40" s="130"/>
      <c r="B40" s="131"/>
      <c r="C40" s="131"/>
      <c r="D40" s="132"/>
      <c r="E40" s="46"/>
      <c r="F40" s="53"/>
    </row>
    <row r="41" spans="1:6" ht="15" x14ac:dyDescent="0.25">
      <c r="A41" s="130"/>
      <c r="B41" s="131"/>
      <c r="C41" s="131"/>
      <c r="D41" s="132"/>
      <c r="E41" s="46"/>
      <c r="F41" s="53"/>
    </row>
    <row r="42" spans="1:6" ht="15" x14ac:dyDescent="0.25">
      <c r="A42" s="130"/>
      <c r="B42" s="131"/>
      <c r="C42" s="131"/>
      <c r="D42" s="132"/>
      <c r="E42" s="46"/>
      <c r="F42" s="53"/>
    </row>
    <row r="43" spans="1:6" ht="15" x14ac:dyDescent="0.25">
      <c r="A43" s="130"/>
      <c r="B43" s="131"/>
      <c r="C43" s="131"/>
      <c r="D43" s="132"/>
      <c r="E43" s="46"/>
      <c r="F43" s="53"/>
    </row>
    <row r="44" spans="1:6" ht="15" x14ac:dyDescent="0.25">
      <c r="A44" s="130"/>
      <c r="B44" s="131"/>
      <c r="C44" s="131"/>
      <c r="D44" s="132"/>
      <c r="E44" s="46"/>
      <c r="F44" s="53"/>
    </row>
    <row r="45" spans="1:6" ht="15" x14ac:dyDescent="0.25">
      <c r="A45" s="136"/>
      <c r="B45" s="137"/>
      <c r="C45" s="137"/>
      <c r="D45" s="138"/>
      <c r="E45" s="47"/>
      <c r="F45" s="54"/>
    </row>
    <row r="46" spans="1:6" ht="15" x14ac:dyDescent="0.25">
      <c r="A46" s="45" t="s">
        <v>83</v>
      </c>
      <c r="B46" s="39"/>
      <c r="C46" s="39"/>
      <c r="D46" s="39"/>
      <c r="E46" s="37"/>
      <c r="F46" s="55">
        <f>SUM(F19:F45)</f>
        <v>155000</v>
      </c>
    </row>
  </sheetData>
  <mergeCells count="33">
    <mergeCell ref="A24:D24"/>
    <mergeCell ref="I8:J8"/>
    <mergeCell ref="I9:J9"/>
    <mergeCell ref="I10:J10"/>
    <mergeCell ref="I11:J11"/>
    <mergeCell ref="I12:J12"/>
    <mergeCell ref="I13:J13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43:D43"/>
    <mergeCell ref="A44:D44"/>
    <mergeCell ref="A45:D45"/>
    <mergeCell ref="A37:D37"/>
    <mergeCell ref="A38:D38"/>
    <mergeCell ref="A39:D39"/>
    <mergeCell ref="A40:D40"/>
    <mergeCell ref="A41:D41"/>
    <mergeCell ref="A42:D42"/>
  </mergeCells>
  <pageMargins left="0.70866141732283472" right="0.31496062992125984" top="0.55118110236220474" bottom="0.55118110236220474" header="0.31496062992125984" footer="0.31496062992125984"/>
  <pageSetup paperSize="9" scale="97" orientation="portrait" r:id="rId1"/>
  <headerFooter>
    <oddFooter>&amp;L&amp;8&amp;F/&amp;A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9" workbookViewId="0">
      <selection activeCell="B32" sqref="B32"/>
    </sheetView>
  </sheetViews>
  <sheetFormatPr baseColWidth="10" defaultRowHeight="14.25" x14ac:dyDescent="0.2"/>
  <cols>
    <col min="1" max="1" width="20.140625" style="7" customWidth="1"/>
    <col min="2" max="2" width="23.85546875" style="7" customWidth="1"/>
    <col min="3" max="3" width="9.140625" style="7" customWidth="1"/>
    <col min="4" max="4" width="19.7109375" style="7" bestFit="1" customWidth="1"/>
    <col min="5" max="5" width="3.42578125" style="7" customWidth="1"/>
    <col min="6" max="6" width="5.140625" style="7" customWidth="1"/>
    <col min="7" max="7" width="8.140625" style="7" customWidth="1"/>
    <col min="8" max="8" width="6.140625" style="7" customWidth="1"/>
    <col min="9" max="9" width="8.7109375" style="7" customWidth="1"/>
    <col min="10" max="10" width="16" style="7" customWidth="1"/>
    <col min="11" max="11" width="8.28515625" style="7" customWidth="1"/>
    <col min="12" max="16384" width="11.42578125" style="7"/>
  </cols>
  <sheetData>
    <row r="4" spans="1:11" ht="28.5" customHeight="1" x14ac:dyDescent="0.2"/>
    <row r="6" spans="1:11" ht="23.25" x14ac:dyDescent="0.35">
      <c r="A6" s="22"/>
    </row>
    <row r="7" spans="1:11" s="1" customFormat="1" ht="23.25" x14ac:dyDescent="0.35">
      <c r="A7" s="59" t="s">
        <v>53</v>
      </c>
    </row>
    <row r="8" spans="1:11" s="1" customFormat="1" ht="23.25" x14ac:dyDescent="0.35">
      <c r="A8" s="59"/>
    </row>
    <row r="9" spans="1:11" ht="15.75" customHeight="1" x14ac:dyDescent="0.25">
      <c r="A9" s="60" t="s">
        <v>31</v>
      </c>
      <c r="B9" s="1"/>
      <c r="C9" s="60" t="s">
        <v>69</v>
      </c>
      <c r="D9" s="1"/>
      <c r="E9" s="1"/>
      <c r="F9" s="1"/>
      <c r="G9" s="1"/>
      <c r="H9" s="60" t="s">
        <v>32</v>
      </c>
      <c r="I9" s="1"/>
      <c r="J9" s="1"/>
    </row>
    <row r="10" spans="1:11" x14ac:dyDescent="0.2">
      <c r="A10" s="9" t="s">
        <v>54</v>
      </c>
      <c r="C10" s="9" t="s">
        <v>70</v>
      </c>
      <c r="D10" s="9"/>
      <c r="H10" s="9" t="s">
        <v>33</v>
      </c>
      <c r="I10" s="9"/>
      <c r="J10" s="9"/>
    </row>
    <row r="11" spans="1:11" x14ac:dyDescent="0.2">
      <c r="A11" s="9" t="s">
        <v>55</v>
      </c>
      <c r="C11" s="9" t="s">
        <v>71</v>
      </c>
      <c r="D11" s="9"/>
      <c r="H11" s="9" t="s">
        <v>34</v>
      </c>
      <c r="I11" s="9"/>
      <c r="J11" s="9"/>
    </row>
    <row r="12" spans="1:11" x14ac:dyDescent="0.2">
      <c r="A12" s="9" t="s">
        <v>56</v>
      </c>
      <c r="C12" s="9" t="s">
        <v>72</v>
      </c>
      <c r="D12" s="9"/>
      <c r="H12" s="9" t="s">
        <v>36</v>
      </c>
      <c r="I12" s="9"/>
      <c r="J12" s="9"/>
    </row>
    <row r="13" spans="1:11" x14ac:dyDescent="0.2">
      <c r="A13" s="9" t="s">
        <v>57</v>
      </c>
      <c r="C13" s="9" t="s">
        <v>35</v>
      </c>
      <c r="D13" s="9"/>
      <c r="H13" s="9" t="s">
        <v>35</v>
      </c>
      <c r="I13" s="9"/>
      <c r="J13" s="9"/>
    </row>
    <row r="14" spans="1:11" ht="15" x14ac:dyDescent="0.25">
      <c r="A14" s="1"/>
      <c r="B14" s="60"/>
      <c r="C14" s="1"/>
      <c r="D14" s="1"/>
      <c r="E14" s="1"/>
      <c r="F14" s="1"/>
      <c r="G14" s="1"/>
      <c r="H14" s="1"/>
      <c r="I14" s="1"/>
      <c r="J14" s="1"/>
    </row>
    <row r="15" spans="1:11" ht="15" x14ac:dyDescent="0.25">
      <c r="A15" s="60" t="s">
        <v>0</v>
      </c>
      <c r="B15" s="61"/>
      <c r="C15" s="27" t="s">
        <v>20</v>
      </c>
      <c r="D15" s="9"/>
      <c r="E15" s="12"/>
      <c r="F15" s="12"/>
      <c r="G15" s="12"/>
      <c r="H15" s="12"/>
      <c r="I15" s="12"/>
      <c r="J15" s="12"/>
      <c r="K15" s="13"/>
    </row>
    <row r="16" spans="1:11" ht="15" x14ac:dyDescent="0.25">
      <c r="A16" s="1"/>
      <c r="B16" s="60"/>
      <c r="C16" s="1"/>
      <c r="D16" s="1"/>
      <c r="E16" s="1"/>
      <c r="F16" s="1"/>
      <c r="G16" s="1"/>
      <c r="H16" s="1"/>
      <c r="I16" s="1"/>
      <c r="J16" s="1"/>
    </row>
    <row r="17" spans="1:13" ht="15" x14ac:dyDescent="0.25">
      <c r="A17" s="60" t="s">
        <v>87</v>
      </c>
      <c r="B17" s="60"/>
      <c r="C17" s="153" t="s">
        <v>88</v>
      </c>
      <c r="D17" s="154"/>
      <c r="E17" s="154"/>
      <c r="F17" s="154"/>
      <c r="G17" s="154"/>
      <c r="H17" s="154"/>
      <c r="I17" s="154"/>
      <c r="J17" s="154"/>
    </row>
    <row r="18" spans="1:13" ht="15" x14ac:dyDescent="0.25">
      <c r="A18" s="60" t="s">
        <v>5</v>
      </c>
      <c r="B18" s="1"/>
      <c r="C18" s="153" t="s">
        <v>42</v>
      </c>
      <c r="D18" s="154"/>
      <c r="E18" s="8"/>
      <c r="F18" s="9"/>
      <c r="G18" s="9"/>
      <c r="H18" s="9"/>
      <c r="I18" s="9"/>
      <c r="J18" s="8"/>
      <c r="K18" s="10"/>
    </row>
    <row r="19" spans="1:13" ht="15" x14ac:dyDescent="0.25">
      <c r="A19" s="60" t="s">
        <v>39</v>
      </c>
      <c r="B19" s="1"/>
      <c r="C19" s="153" t="s">
        <v>40</v>
      </c>
      <c r="D19" s="154"/>
      <c r="E19" s="154"/>
      <c r="F19" s="154"/>
      <c r="G19" s="154"/>
      <c r="H19" s="154"/>
      <c r="I19" s="154"/>
      <c r="J19" s="154"/>
    </row>
    <row r="20" spans="1:13" ht="15" x14ac:dyDescent="0.25">
      <c r="A20" s="60"/>
      <c r="B20" s="1"/>
      <c r="C20" s="1"/>
      <c r="D20" s="1"/>
      <c r="E20" s="1"/>
      <c r="F20" s="1"/>
      <c r="G20" s="1"/>
      <c r="H20" s="1"/>
      <c r="I20" s="1"/>
      <c r="J20" s="1"/>
      <c r="K20" s="13"/>
    </row>
    <row r="21" spans="1:13" ht="15" x14ac:dyDescent="0.25">
      <c r="A21" s="60" t="s">
        <v>86</v>
      </c>
      <c r="B21" s="61" t="str">
        <f>'Auftragskontr. UN'!A7</f>
        <v>Vertrag</v>
      </c>
      <c r="C21" s="61" t="s">
        <v>23</v>
      </c>
      <c r="D21" s="80">
        <f>'Auftragskontr. UN'!C7</f>
        <v>800000</v>
      </c>
      <c r="E21" s="62"/>
      <c r="F21" s="62" t="s">
        <v>37</v>
      </c>
      <c r="G21" s="63"/>
      <c r="H21" s="62"/>
      <c r="I21" s="149">
        <f>'Auftragskontr. UN'!F7</f>
        <v>0</v>
      </c>
      <c r="J21" s="150"/>
      <c r="K21" s="10"/>
    </row>
    <row r="22" spans="1:13" ht="15" x14ac:dyDescent="0.25">
      <c r="A22" s="139" t="s">
        <v>103</v>
      </c>
      <c r="B22" s="61" t="str">
        <f>'Auftragskontr. UN'!A8</f>
        <v>Nachtrag 1 - Datum</v>
      </c>
      <c r="C22" s="61" t="s">
        <v>23</v>
      </c>
      <c r="D22" s="80">
        <f>'Auftragskontr. UN'!C8</f>
        <v>0</v>
      </c>
      <c r="E22" s="62"/>
      <c r="F22" s="62" t="s">
        <v>6</v>
      </c>
      <c r="G22" s="63"/>
      <c r="H22" s="63"/>
      <c r="I22" s="149">
        <f>'Auftragskontr. UN'!F8</f>
        <v>0</v>
      </c>
      <c r="J22" s="150"/>
      <c r="K22" s="10"/>
    </row>
    <row r="23" spans="1:13" ht="15" x14ac:dyDescent="0.25">
      <c r="A23" s="140"/>
      <c r="B23" s="61" t="str">
        <f>'Auftragskontr. UN'!A9</f>
        <v>Nachtrag 2 - Datum</v>
      </c>
      <c r="C23" s="61" t="s">
        <v>23</v>
      </c>
      <c r="D23" s="80">
        <f>'Auftragskontr. UN'!C9</f>
        <v>0</v>
      </c>
      <c r="E23" s="62"/>
      <c r="F23" s="62" t="s">
        <v>44</v>
      </c>
      <c r="G23" s="63"/>
      <c r="H23" s="63"/>
      <c r="I23" s="155">
        <f>'Auftragskontr. UN'!F9</f>
        <v>43069</v>
      </c>
      <c r="J23" s="156"/>
      <c r="K23" s="10"/>
    </row>
    <row r="24" spans="1:13" ht="15" x14ac:dyDescent="0.25">
      <c r="A24" s="140"/>
      <c r="B24" s="61" t="str">
        <f>'Auftragskontr. UN'!A10</f>
        <v>Nachtrag 3 - Datum</v>
      </c>
      <c r="C24" s="61" t="s">
        <v>23</v>
      </c>
      <c r="D24" s="80">
        <f>'Auftragskontr. UN'!C10</f>
        <v>0</v>
      </c>
      <c r="E24" s="62"/>
      <c r="F24" s="62" t="s">
        <v>45</v>
      </c>
      <c r="G24" s="63"/>
      <c r="H24" s="63"/>
      <c r="I24" s="149" t="str">
        <f>'Auftragskontr. UN'!F10</f>
        <v>V0000385</v>
      </c>
      <c r="J24" s="150"/>
      <c r="K24" s="10"/>
    </row>
    <row r="25" spans="1:13" ht="15" x14ac:dyDescent="0.25">
      <c r="A25" s="140"/>
      <c r="B25" s="61" t="str">
        <f>'Auftragskontr. UN'!A11</f>
        <v>Nachtrag 4 - Datum</v>
      </c>
      <c r="C25" s="61" t="s">
        <v>23</v>
      </c>
      <c r="D25" s="80">
        <f>'Auftragskontr. UN'!C11</f>
        <v>0</v>
      </c>
      <c r="E25" s="62"/>
      <c r="F25" s="62" t="s">
        <v>2</v>
      </c>
      <c r="G25" s="63"/>
      <c r="H25" s="62"/>
      <c r="I25" s="149" t="str">
        <f>'Auftragskontr. Honorare'!F11</f>
        <v>CHE-xxx.xxx.xxx MWST</v>
      </c>
      <c r="J25" s="150"/>
      <c r="K25" s="10"/>
    </row>
    <row r="26" spans="1:13" ht="15" x14ac:dyDescent="0.25">
      <c r="A26" s="60"/>
      <c r="B26" s="61" t="str">
        <f>'Auftragskontr. UN'!A12</f>
        <v>Nachtrag 5 - Datum</v>
      </c>
      <c r="C26" s="61" t="s">
        <v>23</v>
      </c>
      <c r="D26" s="80">
        <f>'Auftragskontr. UN'!C12</f>
        <v>0</v>
      </c>
      <c r="E26" s="62"/>
      <c r="F26" s="62" t="s">
        <v>3</v>
      </c>
      <c r="G26" s="63"/>
      <c r="H26" s="62"/>
      <c r="I26" s="149" t="str">
        <f>'Auftragskontr. UN'!F12</f>
        <v>Raiffeisenbank Uri Altdorf</v>
      </c>
      <c r="J26" s="150"/>
      <c r="K26" s="10"/>
    </row>
    <row r="27" spans="1:13" ht="15" x14ac:dyDescent="0.25">
      <c r="A27" s="60"/>
      <c r="B27" s="61" t="str">
        <f>'Auftragskontr. UN'!A13</f>
        <v>Nachtrag 6 - Datum</v>
      </c>
      <c r="C27" s="61" t="s">
        <v>23</v>
      </c>
      <c r="D27" s="80">
        <f>'Auftragskontr. UN'!C13</f>
        <v>0</v>
      </c>
      <c r="E27" s="62"/>
      <c r="F27" s="62" t="s">
        <v>4</v>
      </c>
      <c r="G27" s="63"/>
      <c r="H27" s="62"/>
      <c r="I27" s="149" t="str">
        <f>'Auftragskontr. UN'!F13</f>
        <v>CH18 5555 6666 8888 9999 7</v>
      </c>
      <c r="J27" s="150"/>
      <c r="K27" s="10"/>
    </row>
    <row r="28" spans="1:13" ht="15" x14ac:dyDescent="0.25">
      <c r="A28" s="60"/>
      <c r="B28" s="82"/>
      <c r="C28" s="82"/>
      <c r="D28" s="82"/>
      <c r="E28" s="82"/>
      <c r="F28" s="83"/>
      <c r="G28" s="84"/>
      <c r="H28" s="84"/>
      <c r="I28" s="84"/>
      <c r="J28" s="84"/>
      <c r="K28" s="49"/>
      <c r="L28" s="49"/>
      <c r="M28" s="49"/>
    </row>
    <row r="29" spans="1:13" ht="15" x14ac:dyDescent="0.25">
      <c r="A29" s="60" t="s">
        <v>1</v>
      </c>
      <c r="B29" s="145" t="s">
        <v>81</v>
      </c>
      <c r="C29" s="146"/>
      <c r="D29" s="146"/>
      <c r="E29" s="146"/>
      <c r="F29" s="146"/>
      <c r="G29" s="146"/>
      <c r="H29" s="146"/>
      <c r="I29" s="87" t="s">
        <v>38</v>
      </c>
      <c r="J29" s="85"/>
      <c r="K29" s="18"/>
    </row>
    <row r="30" spans="1:13" ht="15" x14ac:dyDescent="0.25">
      <c r="A30" s="60"/>
      <c r="B30" s="147" t="s">
        <v>85</v>
      </c>
      <c r="C30" s="148"/>
      <c r="D30" s="148"/>
      <c r="E30" s="148"/>
      <c r="F30" s="148"/>
      <c r="G30" s="148"/>
      <c r="H30" s="148"/>
      <c r="I30" s="18" t="s">
        <v>23</v>
      </c>
      <c r="J30" s="93">
        <v>350000</v>
      </c>
    </row>
    <row r="31" spans="1:13" ht="15" x14ac:dyDescent="0.25">
      <c r="A31" s="60"/>
      <c r="B31" s="1"/>
      <c r="C31" s="1"/>
      <c r="E31" s="1"/>
      <c r="F31" s="1"/>
      <c r="G31" s="1"/>
      <c r="H31" s="1"/>
      <c r="I31" s="1"/>
      <c r="J31" s="1"/>
    </row>
    <row r="32" spans="1:13" ht="15" x14ac:dyDescent="0.25">
      <c r="A32" s="99" t="s">
        <v>91</v>
      </c>
      <c r="B32" s="64" t="s">
        <v>60</v>
      </c>
      <c r="C32" s="64"/>
      <c r="D32" s="64"/>
      <c r="E32" s="64"/>
      <c r="F32" s="64"/>
      <c r="G32" s="64"/>
      <c r="H32" s="64"/>
      <c r="I32" s="64" t="s">
        <v>23</v>
      </c>
      <c r="J32" s="2">
        <f>SUM(J30:J30)</f>
        <v>350000</v>
      </c>
    </row>
    <row r="33" spans="1:11" x14ac:dyDescent="0.2">
      <c r="A33" s="99" t="s">
        <v>92</v>
      </c>
      <c r="B33" s="66" t="s">
        <v>11</v>
      </c>
      <c r="C33" s="66"/>
      <c r="D33" s="157">
        <v>0.05</v>
      </c>
      <c r="E33" s="1"/>
      <c r="F33" s="1"/>
      <c r="G33" s="1"/>
      <c r="H33" s="1"/>
      <c r="I33" s="1" t="s">
        <v>24</v>
      </c>
      <c r="J33" s="91">
        <f>J32*D33</f>
        <v>17500</v>
      </c>
    </row>
    <row r="34" spans="1:11" x14ac:dyDescent="0.2">
      <c r="A34" s="99" t="s">
        <v>93</v>
      </c>
      <c r="B34" s="65" t="s">
        <v>62</v>
      </c>
      <c r="C34" s="88"/>
      <c r="D34" s="89"/>
      <c r="E34" s="65"/>
      <c r="F34" s="65"/>
      <c r="G34" s="65"/>
      <c r="H34" s="65"/>
      <c r="I34" s="65" t="s">
        <v>23</v>
      </c>
      <c r="J34" s="4">
        <f>J32-J33</f>
        <v>332500</v>
      </c>
    </row>
    <row r="35" spans="1:11" ht="15" x14ac:dyDescent="0.25">
      <c r="A35" s="60"/>
      <c r="B35" s="1" t="s">
        <v>63</v>
      </c>
      <c r="C35" s="1"/>
      <c r="D35" s="92">
        <v>0.8</v>
      </c>
      <c r="E35" s="1"/>
      <c r="F35" s="1"/>
      <c r="G35" s="1"/>
      <c r="H35" s="1"/>
      <c r="I35" s="1" t="s">
        <v>23</v>
      </c>
      <c r="J35" s="3">
        <f>J34*D35</f>
        <v>266000</v>
      </c>
    </row>
    <row r="36" spans="1:11" ht="15" x14ac:dyDescent="0.25">
      <c r="A36" s="60"/>
      <c r="B36" s="65" t="s">
        <v>61</v>
      </c>
      <c r="C36" s="65"/>
      <c r="D36" s="94">
        <v>0.1</v>
      </c>
      <c r="E36" s="65"/>
      <c r="F36" s="65"/>
      <c r="G36" s="65"/>
      <c r="H36" s="65"/>
      <c r="I36" s="65" t="s">
        <v>23</v>
      </c>
      <c r="J36" s="5">
        <f>J35*D36</f>
        <v>26600</v>
      </c>
    </row>
    <row r="37" spans="1:11" ht="15" x14ac:dyDescent="0.25">
      <c r="A37" s="60"/>
      <c r="B37" s="1" t="s">
        <v>64</v>
      </c>
      <c r="C37" s="1"/>
      <c r="D37" s="90"/>
      <c r="E37" s="1"/>
      <c r="F37" s="1"/>
      <c r="G37" s="1"/>
      <c r="H37" s="1"/>
      <c r="I37" s="1" t="s">
        <v>23</v>
      </c>
      <c r="J37" s="3">
        <f>J35-J36</f>
        <v>239400</v>
      </c>
    </row>
    <row r="38" spans="1:11" ht="15" x14ac:dyDescent="0.25">
      <c r="A38" s="60"/>
      <c r="B38" s="1" t="s">
        <v>15</v>
      </c>
      <c r="C38" s="1"/>
      <c r="D38" s="92">
        <v>0.02</v>
      </c>
      <c r="E38" s="1"/>
      <c r="F38" s="1"/>
      <c r="G38" s="1"/>
      <c r="H38" s="1"/>
      <c r="I38" s="1" t="s">
        <v>65</v>
      </c>
      <c r="J38" s="3">
        <f>J37*D38</f>
        <v>4788</v>
      </c>
    </row>
    <row r="39" spans="1:11" ht="15" x14ac:dyDescent="0.25">
      <c r="A39" s="60"/>
      <c r="B39" s="65" t="s">
        <v>66</v>
      </c>
      <c r="C39" s="65"/>
      <c r="D39" s="65"/>
      <c r="E39" s="65"/>
      <c r="F39" s="65"/>
      <c r="G39" s="65"/>
      <c r="H39" s="65"/>
      <c r="I39" s="65" t="s">
        <v>23</v>
      </c>
      <c r="J39" s="81">
        <f>J37-J38</f>
        <v>234612</v>
      </c>
    </row>
    <row r="40" spans="1:11" ht="15" x14ac:dyDescent="0.25">
      <c r="A40" s="60"/>
      <c r="B40" s="86"/>
      <c r="C40" s="66"/>
      <c r="D40" s="66"/>
      <c r="E40" s="66"/>
      <c r="F40" s="66"/>
      <c r="G40" s="66"/>
      <c r="H40" s="66"/>
      <c r="I40" s="66"/>
      <c r="J40" s="24"/>
    </row>
    <row r="41" spans="1:11" ht="15" x14ac:dyDescent="0.25">
      <c r="A41" s="60"/>
      <c r="B41" s="1" t="s">
        <v>90</v>
      </c>
      <c r="C41" s="1"/>
      <c r="D41" s="95" t="s">
        <v>116</v>
      </c>
      <c r="E41" s="1"/>
      <c r="F41" s="1"/>
      <c r="G41" s="1"/>
      <c r="H41" s="1"/>
      <c r="I41" s="1" t="s">
        <v>23</v>
      </c>
      <c r="J41" s="98">
        <f>'Auftragskontr. UN'!F46</f>
        <v>155000</v>
      </c>
    </row>
    <row r="42" spans="1:11" ht="15" x14ac:dyDescent="0.25">
      <c r="A42" s="60"/>
      <c r="B42" s="1"/>
      <c r="C42" s="1"/>
      <c r="D42" s="1"/>
      <c r="E42" s="1"/>
      <c r="F42" s="1"/>
      <c r="G42" s="1"/>
      <c r="H42" s="1"/>
      <c r="I42" s="1"/>
      <c r="J42" s="57"/>
    </row>
    <row r="43" spans="1:11" ht="15" x14ac:dyDescent="0.25">
      <c r="A43" s="60"/>
      <c r="B43" s="66" t="s">
        <v>67</v>
      </c>
      <c r="C43" s="66"/>
      <c r="D43" s="66"/>
      <c r="E43" s="66"/>
      <c r="F43" s="66"/>
      <c r="G43" s="66"/>
      <c r="H43" s="66"/>
      <c r="I43" s="1" t="s">
        <v>23</v>
      </c>
      <c r="J43" s="25">
        <f>J39-J41</f>
        <v>79612</v>
      </c>
    </row>
    <row r="44" spans="1:11" ht="15" x14ac:dyDescent="0.25">
      <c r="A44" s="60"/>
      <c r="B44" s="65" t="s">
        <v>13</v>
      </c>
      <c r="C44" s="65"/>
      <c r="D44" s="96">
        <v>7.6999999999999999E-2</v>
      </c>
      <c r="E44" s="65"/>
      <c r="F44" s="65"/>
      <c r="G44" s="65"/>
      <c r="H44" s="65"/>
      <c r="I44" s="65" t="s">
        <v>23</v>
      </c>
      <c r="J44" s="4">
        <f>J43*D44</f>
        <v>6130.1239999999998</v>
      </c>
    </row>
    <row r="45" spans="1:11" ht="15" x14ac:dyDescent="0.25">
      <c r="A45" s="60"/>
      <c r="B45" s="68" t="s">
        <v>68</v>
      </c>
      <c r="C45" s="67"/>
      <c r="D45" s="67"/>
      <c r="E45" s="67"/>
      <c r="F45" s="67"/>
      <c r="G45" s="67"/>
      <c r="H45" s="67"/>
      <c r="I45" s="67" t="s">
        <v>23</v>
      </c>
      <c r="J45" s="6">
        <f>ROUND((J43+J44)/5,2)*5</f>
        <v>85742.099999999991</v>
      </c>
    </row>
    <row r="46" spans="1:11" ht="15" x14ac:dyDescent="0.25">
      <c r="A46" s="60"/>
      <c r="B46" s="86"/>
      <c r="C46" s="18"/>
      <c r="D46" s="18"/>
      <c r="E46" s="18"/>
      <c r="F46" s="66"/>
      <c r="G46" s="66"/>
      <c r="H46" s="66"/>
      <c r="I46" s="66"/>
      <c r="J46" s="2"/>
    </row>
    <row r="47" spans="1:11" ht="15" x14ac:dyDescent="0.25">
      <c r="A47" s="86"/>
      <c r="C47" s="18"/>
      <c r="D47" s="18"/>
      <c r="E47" s="18"/>
      <c r="F47" s="69" t="s">
        <v>46</v>
      </c>
      <c r="G47" s="64"/>
      <c r="H47" s="14"/>
      <c r="I47" s="127"/>
      <c r="J47" s="15"/>
      <c r="K47" s="18"/>
    </row>
    <row r="48" spans="1:11" ht="15" x14ac:dyDescent="0.25">
      <c r="A48" s="60"/>
      <c r="B48" s="18"/>
      <c r="C48" s="18"/>
      <c r="E48" s="16"/>
      <c r="F48" s="151">
        <v>5010.12</v>
      </c>
      <c r="G48" s="152"/>
      <c r="H48" s="97">
        <v>0.55000000000000004</v>
      </c>
      <c r="I48" s="58" t="s">
        <v>23</v>
      </c>
      <c r="J48" s="19">
        <f>J$45*H48</f>
        <v>47158.154999999999</v>
      </c>
      <c r="K48" s="58"/>
    </row>
    <row r="49" spans="1:10" ht="15" x14ac:dyDescent="0.25">
      <c r="A49" s="60"/>
      <c r="E49" s="16"/>
      <c r="F49" s="151">
        <v>5010.37</v>
      </c>
      <c r="G49" s="152"/>
      <c r="H49" s="97">
        <v>0.45</v>
      </c>
      <c r="I49" s="58" t="s">
        <v>23</v>
      </c>
      <c r="J49" s="19">
        <f>J$45*H49</f>
        <v>38583.945</v>
      </c>
    </row>
    <row r="50" spans="1:10" ht="15" x14ac:dyDescent="0.25">
      <c r="A50" s="60"/>
      <c r="E50" s="16"/>
      <c r="F50" s="70"/>
      <c r="G50" s="18"/>
      <c r="H50" s="97">
        <v>0</v>
      </c>
      <c r="I50" s="58" t="s">
        <v>23</v>
      </c>
      <c r="J50" s="19">
        <f>J$45*H50</f>
        <v>0</v>
      </c>
    </row>
    <row r="51" spans="1:10" ht="15" x14ac:dyDescent="0.25">
      <c r="A51" s="60"/>
      <c r="E51" s="16"/>
      <c r="F51" s="125" t="s">
        <v>114</v>
      </c>
      <c r="G51" s="123"/>
      <c r="H51" s="126"/>
      <c r="I51" s="125" t="s">
        <v>23</v>
      </c>
      <c r="J51" s="124">
        <f>SUM(J48:J50)</f>
        <v>85742.1</v>
      </c>
    </row>
    <row r="52" spans="1:10" ht="15" x14ac:dyDescent="0.25">
      <c r="A52" s="60"/>
      <c r="B52" s="99" t="s">
        <v>29</v>
      </c>
      <c r="C52" s="65"/>
      <c r="D52" s="65"/>
      <c r="E52" s="65"/>
      <c r="F52" s="65"/>
      <c r="G52" s="65"/>
      <c r="H52" s="65"/>
      <c r="I52" s="65"/>
      <c r="J52" s="65"/>
    </row>
    <row r="53" spans="1:10" ht="15" customHeight="1" x14ac:dyDescent="0.2">
      <c r="A53" s="1"/>
      <c r="B53" s="73" t="s">
        <v>28</v>
      </c>
      <c r="C53" s="74"/>
      <c r="D53" s="74" t="s">
        <v>25</v>
      </c>
      <c r="E53" s="74"/>
      <c r="F53" s="73" t="s">
        <v>26</v>
      </c>
      <c r="G53" s="64"/>
      <c r="H53" s="74"/>
      <c r="I53" s="74"/>
      <c r="J53" s="75"/>
    </row>
    <row r="54" spans="1:10" ht="15" customHeight="1" x14ac:dyDescent="0.2">
      <c r="A54" s="1"/>
      <c r="B54" s="70"/>
      <c r="C54" s="76"/>
      <c r="D54" s="76"/>
      <c r="E54" s="76"/>
      <c r="F54" s="70"/>
      <c r="G54" s="66"/>
      <c r="H54" s="76"/>
      <c r="I54" s="76"/>
      <c r="J54" s="77"/>
    </row>
    <row r="55" spans="1:10" ht="15" customHeight="1" x14ac:dyDescent="0.2">
      <c r="A55" s="1"/>
      <c r="B55" s="70"/>
      <c r="C55" s="76"/>
      <c r="D55" s="76"/>
      <c r="E55" s="76"/>
      <c r="F55" s="70"/>
      <c r="G55" s="66"/>
      <c r="H55" s="76"/>
      <c r="I55" s="76"/>
      <c r="J55" s="77"/>
    </row>
    <row r="56" spans="1:10" ht="15" customHeight="1" x14ac:dyDescent="0.2">
      <c r="A56" s="1"/>
      <c r="B56" s="73" t="s">
        <v>41</v>
      </c>
      <c r="C56" s="74"/>
      <c r="D56" s="74" t="s">
        <v>25</v>
      </c>
      <c r="E56" s="74"/>
      <c r="F56" s="73" t="s">
        <v>26</v>
      </c>
      <c r="G56" s="64"/>
      <c r="H56" s="74"/>
      <c r="I56" s="74"/>
      <c r="J56" s="75"/>
    </row>
    <row r="57" spans="1:10" ht="15" customHeight="1" x14ac:dyDescent="0.2">
      <c r="A57" s="1"/>
      <c r="B57" s="70"/>
      <c r="C57" s="76"/>
      <c r="D57" s="76"/>
      <c r="E57" s="76"/>
      <c r="F57" s="70"/>
      <c r="G57" s="66"/>
      <c r="H57" s="76"/>
      <c r="I57" s="76"/>
      <c r="J57" s="77"/>
    </row>
    <row r="58" spans="1:10" ht="15" customHeight="1" x14ac:dyDescent="0.2">
      <c r="A58" s="1"/>
      <c r="B58" s="70"/>
      <c r="C58" s="76"/>
      <c r="D58" s="76"/>
      <c r="E58" s="76"/>
      <c r="F58" s="70"/>
      <c r="G58" s="66"/>
      <c r="H58" s="76"/>
      <c r="I58" s="76"/>
      <c r="J58" s="77"/>
    </row>
    <row r="59" spans="1:10" ht="15" customHeight="1" x14ac:dyDescent="0.2">
      <c r="A59" s="1"/>
      <c r="B59" s="73"/>
      <c r="C59" s="74"/>
      <c r="D59" s="74"/>
      <c r="E59" s="74"/>
      <c r="F59" s="73" t="s">
        <v>27</v>
      </c>
      <c r="G59" s="64"/>
      <c r="H59" s="74"/>
      <c r="I59" s="74"/>
      <c r="J59" s="75"/>
    </row>
    <row r="60" spans="1:10" ht="15" customHeight="1" x14ac:dyDescent="0.2">
      <c r="A60" s="1"/>
      <c r="B60" s="70"/>
      <c r="C60" s="76"/>
      <c r="D60" s="76"/>
      <c r="E60" s="76"/>
      <c r="F60" s="70"/>
      <c r="G60" s="66"/>
      <c r="H60" s="76"/>
      <c r="I60" s="76"/>
      <c r="J60" s="77"/>
    </row>
    <row r="61" spans="1:10" ht="15" customHeight="1" x14ac:dyDescent="0.2">
      <c r="A61" s="1"/>
      <c r="B61" s="70"/>
      <c r="C61" s="76"/>
      <c r="D61" s="76"/>
      <c r="E61" s="76"/>
      <c r="F61" s="71"/>
      <c r="G61" s="66"/>
      <c r="H61" s="76"/>
      <c r="I61" s="76"/>
      <c r="J61" s="77"/>
    </row>
    <row r="62" spans="1:10" ht="15" customHeight="1" x14ac:dyDescent="0.2">
      <c r="A62" s="1"/>
      <c r="B62" s="73" t="s">
        <v>18</v>
      </c>
      <c r="C62" s="74"/>
      <c r="D62" s="73" t="s">
        <v>19</v>
      </c>
      <c r="E62" s="74"/>
      <c r="F62" s="74"/>
      <c r="G62" s="75"/>
      <c r="H62" s="74"/>
      <c r="I62" s="74"/>
      <c r="J62" s="75"/>
    </row>
    <row r="63" spans="1:10" ht="15" customHeight="1" x14ac:dyDescent="0.2">
      <c r="A63" s="1"/>
      <c r="B63" s="70"/>
      <c r="C63" s="76"/>
      <c r="D63" s="70"/>
      <c r="E63" s="76"/>
      <c r="F63" s="76"/>
      <c r="G63" s="77"/>
      <c r="H63" s="76"/>
      <c r="I63" s="76"/>
      <c r="J63" s="77"/>
    </row>
    <row r="64" spans="1:10" ht="15" customHeight="1" x14ac:dyDescent="0.2">
      <c r="A64" s="1"/>
      <c r="B64" s="71"/>
      <c r="C64" s="78"/>
      <c r="D64" s="71"/>
      <c r="E64" s="78"/>
      <c r="F64" s="78"/>
      <c r="G64" s="79"/>
      <c r="H64" s="78"/>
      <c r="I64" s="78"/>
      <c r="J64" s="79"/>
    </row>
  </sheetData>
  <mergeCells count="15">
    <mergeCell ref="A22:A25"/>
    <mergeCell ref="I21:J21"/>
    <mergeCell ref="I24:J24"/>
    <mergeCell ref="I25:J25"/>
    <mergeCell ref="C19:J19"/>
    <mergeCell ref="C17:J17"/>
    <mergeCell ref="C18:D18"/>
    <mergeCell ref="I26:J26"/>
    <mergeCell ref="I22:J22"/>
    <mergeCell ref="I23:J23"/>
    <mergeCell ref="B29:H29"/>
    <mergeCell ref="B30:H30"/>
    <mergeCell ref="I27:J27"/>
    <mergeCell ref="F48:G48"/>
    <mergeCell ref="F49:G49"/>
  </mergeCells>
  <pageMargins left="0.70866141732283472" right="0.31496062992125984" top="0.55118110236220474" bottom="0.55118110236220474" header="0.31496062992125984" footer="0.31496062992125984"/>
  <pageSetup paperSize="9" scale="76" orientation="portrait" r:id="rId1"/>
  <headerFooter>
    <oddFooter>&amp;L&amp;8&amp;F/&amp;A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Auftragskontr. Honorare</vt:lpstr>
      <vt:lpstr>Honorar-Deckblatt</vt:lpstr>
      <vt:lpstr>Auftragskontr. UN</vt:lpstr>
      <vt:lpstr>UN-Deckblatt</vt:lpstr>
      <vt:lpstr>'Auftragskontr. Honorare'!Druckbereich</vt:lpstr>
      <vt:lpstr>'Auftragskontr. UN'!Druckbereich</vt:lpstr>
      <vt:lpstr>'Honorar-Deckblatt'!Druckbereich</vt:lpstr>
      <vt:lpstr>'UN-Deckblatt'!Druckbereich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Blättler Richard</dc:creator>
  <cp:lastModifiedBy>Blättler Richard</cp:lastModifiedBy>
  <cp:lastPrinted>2020-02-06T16:33:04Z</cp:lastPrinted>
  <dcterms:created xsi:type="dcterms:W3CDTF">2020-02-03T12:14:17Z</dcterms:created>
  <dcterms:modified xsi:type="dcterms:W3CDTF">2020-10-05T06:04:20Z</dcterms:modified>
</cp:coreProperties>
</file>